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2024-2025 учебный год\ВсОШ 2024-2025\мэ\протоколы мэ предварительные\"/>
    </mc:Choice>
  </mc:AlternateContent>
  <xr:revisionPtr revIDLastSave="0" documentId="13_ncr:1_{A9F622F2-1D49-4F21-B699-05193868462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7-8 класс юноши" sheetId="1" r:id="rId1"/>
    <sheet name="9-11 класс юноши" sheetId="2" r:id="rId2"/>
    <sheet name="7-8 класс девушки" sheetId="3" r:id="rId3"/>
    <sheet name="9-11 класс девушки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4" l="1"/>
  <c r="N19" i="4"/>
  <c r="N15" i="4"/>
  <c r="N16" i="4"/>
  <c r="N22" i="4"/>
  <c r="N18" i="4"/>
  <c r="N21" i="4"/>
  <c r="N23" i="4"/>
  <c r="N25" i="4"/>
  <c r="N24" i="4"/>
  <c r="N33" i="4"/>
  <c r="O33" i="4" s="1"/>
  <c r="N32" i="4"/>
  <c r="O32" i="4" s="1"/>
  <c r="N31" i="4"/>
  <c r="O31" i="4" s="1"/>
  <c r="N27" i="4"/>
  <c r="N26" i="4"/>
  <c r="N29" i="4"/>
  <c r="N28" i="4"/>
  <c r="N30" i="4"/>
  <c r="N17" i="4"/>
  <c r="O16" i="3"/>
  <c r="O23" i="3"/>
  <c r="O17" i="3"/>
  <c r="N16" i="3"/>
  <c r="N19" i="3"/>
  <c r="N18" i="3"/>
  <c r="N20" i="3"/>
  <c r="N22" i="3"/>
  <c r="N15" i="3"/>
  <c r="N23" i="3"/>
  <c r="N21" i="3"/>
  <c r="N27" i="3"/>
  <c r="O27" i="3" s="1"/>
  <c r="N25" i="3"/>
  <c r="O25" i="3" s="1"/>
  <c r="N24" i="3"/>
  <c r="O24" i="3" s="1"/>
  <c r="N26" i="3"/>
  <c r="O26" i="3" s="1"/>
  <c r="N17" i="3"/>
  <c r="O20" i="2"/>
  <c r="O45" i="2"/>
  <c r="O44" i="2"/>
  <c r="O46" i="2"/>
  <c r="O48" i="2"/>
  <c r="O47" i="2"/>
  <c r="N39" i="2"/>
  <c r="O39" i="2" s="1"/>
  <c r="N18" i="2"/>
  <c r="N16" i="2"/>
  <c r="N19" i="2"/>
  <c r="N26" i="2"/>
  <c r="N28" i="2"/>
  <c r="N27" i="2"/>
  <c r="N17" i="2"/>
  <c r="N25" i="2"/>
  <c r="N24" i="2"/>
  <c r="N23" i="2"/>
  <c r="N20" i="2"/>
  <c r="N30" i="2"/>
  <c r="N29" i="2"/>
  <c r="N21" i="2"/>
  <c r="N22" i="2"/>
  <c r="N32" i="2"/>
  <c r="N33" i="2"/>
  <c r="N34" i="2"/>
  <c r="N35" i="2"/>
  <c r="N31" i="2"/>
  <c r="N36" i="2"/>
  <c r="N15" i="2"/>
  <c r="O22" i="1"/>
  <c r="N19" i="1"/>
  <c r="N18" i="1"/>
  <c r="N16" i="1"/>
  <c r="N17" i="1"/>
  <c r="N20" i="1"/>
  <c r="N21" i="1"/>
  <c r="N22" i="1"/>
  <c r="N24" i="1"/>
  <c r="N27" i="1"/>
  <c r="N23" i="1"/>
  <c r="N28" i="1"/>
  <c r="O28" i="1" s="1"/>
  <c r="N29" i="1"/>
  <c r="O29" i="1" s="1"/>
  <c r="N26" i="1"/>
  <c r="N25" i="1"/>
  <c r="N15" i="1"/>
  <c r="L18" i="4"/>
  <c r="L16" i="4"/>
  <c r="L20" i="4"/>
  <c r="O20" i="4" s="1"/>
  <c r="L27" i="4"/>
  <c r="L17" i="4"/>
  <c r="L21" i="4"/>
  <c r="O21" i="4" s="1"/>
  <c r="L24" i="4"/>
  <c r="O24" i="4" s="1"/>
  <c r="P24" i="4" s="1"/>
  <c r="L26" i="4"/>
  <c r="O26" i="4" s="1"/>
  <c r="L29" i="4"/>
  <c r="O29" i="4" s="1"/>
  <c r="L28" i="4"/>
  <c r="O28" i="4" s="1"/>
  <c r="L23" i="4"/>
  <c r="L22" i="4"/>
  <c r="L25" i="4"/>
  <c r="O25" i="4" s="1"/>
  <c r="L30" i="4"/>
  <c r="L19" i="4"/>
  <c r="O19" i="4" s="1"/>
  <c r="L15" i="4"/>
  <c r="O15" i="4" s="1"/>
  <c r="L21" i="3"/>
  <c r="L19" i="3"/>
  <c r="O19" i="3" s="1"/>
  <c r="L18" i="3"/>
  <c r="O18" i="3" s="1"/>
  <c r="P18" i="3" s="1"/>
  <c r="L16" i="3"/>
  <c r="L17" i="3"/>
  <c r="L23" i="3"/>
  <c r="L20" i="3"/>
  <c r="O20" i="3" s="1"/>
  <c r="L22" i="3"/>
  <c r="O22" i="3" s="1"/>
  <c r="L15" i="3"/>
  <c r="O15" i="3" s="1"/>
  <c r="L17" i="1"/>
  <c r="O17" i="1" s="1"/>
  <c r="L26" i="1"/>
  <c r="O26" i="1" s="1"/>
  <c r="L25" i="1"/>
  <c r="L23" i="1"/>
  <c r="L22" i="1"/>
  <c r="L20" i="1"/>
  <c r="O20" i="1" s="1"/>
  <c r="L21" i="1"/>
  <c r="L19" i="1"/>
  <c r="O19" i="1" s="1"/>
  <c r="L24" i="1"/>
  <c r="O24" i="1" s="1"/>
  <c r="L15" i="1"/>
  <c r="O15" i="1" s="1"/>
  <c r="P15" i="1" s="1"/>
  <c r="L18" i="1"/>
  <c r="L27" i="1"/>
  <c r="O27" i="1" s="1"/>
  <c r="L16" i="1"/>
  <c r="O16" i="1" s="1"/>
  <c r="L15" i="2"/>
  <c r="L17" i="2"/>
  <c r="O17" i="2" s="1"/>
  <c r="L16" i="2"/>
  <c r="O16" i="2" s="1"/>
  <c r="L25" i="2"/>
  <c r="O25" i="2" s="1"/>
  <c r="L24" i="2"/>
  <c r="L23" i="2"/>
  <c r="O23" i="2" s="1"/>
  <c r="L20" i="2"/>
  <c r="L30" i="2"/>
  <c r="O30" i="2" s="1"/>
  <c r="L38" i="2"/>
  <c r="O38" i="2" s="1"/>
  <c r="L32" i="2"/>
  <c r="L19" i="2"/>
  <c r="O19" i="2" s="1"/>
  <c r="L40" i="2"/>
  <c r="O40" i="2" s="1"/>
  <c r="L26" i="2"/>
  <c r="O26" i="2" s="1"/>
  <c r="L42" i="2"/>
  <c r="O42" i="2" s="1"/>
  <c r="L41" i="2"/>
  <c r="O41" i="2" s="1"/>
  <c r="L18" i="2"/>
  <c r="O18" i="2" s="1"/>
  <c r="L28" i="2"/>
  <c r="L33" i="2"/>
  <c r="O33" i="2" s="1"/>
  <c r="L29" i="2"/>
  <c r="O29" i="2" s="1"/>
  <c r="L34" i="2"/>
  <c r="O34" i="2" s="1"/>
  <c r="L35" i="2"/>
  <c r="O35" i="2" s="1"/>
  <c r="L21" i="2"/>
  <c r="O21" i="2" s="1"/>
  <c r="L43" i="2"/>
  <c r="O43" i="2" s="1"/>
  <c r="L27" i="2"/>
  <c r="O27" i="2" s="1"/>
  <c r="L22" i="2"/>
  <c r="O22" i="2" s="1"/>
  <c r="L31" i="2"/>
  <c r="L36" i="2"/>
  <c r="O36" i="2" s="1"/>
  <c r="L37" i="2"/>
  <c r="O37" i="2" s="1"/>
  <c r="J22" i="4"/>
  <c r="J18" i="4"/>
  <c r="J19" i="4"/>
  <c r="J25" i="4"/>
  <c r="J17" i="4"/>
  <c r="J15" i="4"/>
  <c r="J27" i="4"/>
  <c r="J23" i="4"/>
  <c r="J26" i="4"/>
  <c r="J30" i="4"/>
  <c r="J32" i="4"/>
  <c r="P32" i="4" s="1"/>
  <c r="J24" i="4"/>
  <c r="J28" i="4"/>
  <c r="J20" i="4"/>
  <c r="J31" i="4"/>
  <c r="P31" i="4" s="1"/>
  <c r="J21" i="4"/>
  <c r="J16" i="4"/>
  <c r="J29" i="4"/>
  <c r="J33" i="4"/>
  <c r="J18" i="3"/>
  <c r="J15" i="3"/>
  <c r="J27" i="3"/>
  <c r="J22" i="3"/>
  <c r="J23" i="3"/>
  <c r="P23" i="3" s="1"/>
  <c r="J25" i="3"/>
  <c r="J17" i="3"/>
  <c r="J16" i="3"/>
  <c r="J21" i="3"/>
  <c r="J24" i="3"/>
  <c r="J26" i="3"/>
  <c r="J20" i="3"/>
  <c r="J19" i="3"/>
  <c r="P19" i="3" s="1"/>
  <c r="J36" i="2"/>
  <c r="J41" i="2"/>
  <c r="J37" i="2"/>
  <c r="J45" i="2"/>
  <c r="P45" i="2" s="1"/>
  <c r="J29" i="2"/>
  <c r="J20" i="2"/>
  <c r="J40" i="2"/>
  <c r="J35" i="2"/>
  <c r="J33" i="2"/>
  <c r="J32" i="2"/>
  <c r="J23" i="2"/>
  <c r="J30" i="2"/>
  <c r="J44" i="2"/>
  <c r="J24" i="2"/>
  <c r="J22" i="2"/>
  <c r="J43" i="2"/>
  <c r="P43" i="2" s="1"/>
  <c r="J26" i="2"/>
  <c r="J21" i="2"/>
  <c r="P21" i="2" s="1"/>
  <c r="J46" i="2"/>
  <c r="P46" i="2" s="1"/>
  <c r="J25" i="2"/>
  <c r="J17" i="2"/>
  <c r="P17" i="2" s="1"/>
  <c r="J27" i="2"/>
  <c r="J15" i="2"/>
  <c r="J38" i="2"/>
  <c r="J16" i="2"/>
  <c r="J48" i="2"/>
  <c r="P48" i="2" s="1"/>
  <c r="J18" i="2"/>
  <c r="J42" i="2"/>
  <c r="J31" i="2"/>
  <c r="J34" i="2"/>
  <c r="J19" i="2"/>
  <c r="J28" i="2"/>
  <c r="J47" i="2"/>
  <c r="P47" i="2" s="1"/>
  <c r="J39" i="2"/>
  <c r="J17" i="1"/>
  <c r="P17" i="1" s="1"/>
  <c r="J23" i="1"/>
  <c r="J18" i="1"/>
  <c r="J19" i="1"/>
  <c r="P19" i="1" s="1"/>
  <c r="J28" i="1"/>
  <c r="J27" i="1"/>
  <c r="J25" i="1"/>
  <c r="J21" i="1"/>
  <c r="J22" i="1"/>
  <c r="J29" i="1"/>
  <c r="J15" i="1"/>
  <c r="J24" i="1"/>
  <c r="P24" i="1" s="1"/>
  <c r="J26" i="1"/>
  <c r="J16" i="1"/>
  <c r="J20" i="1"/>
  <c r="P20" i="1" s="1"/>
  <c r="P24" i="3" l="1"/>
  <c r="P39" i="2"/>
  <c r="P20" i="2"/>
  <c r="P41" i="2"/>
  <c r="P26" i="3"/>
  <c r="P17" i="3"/>
  <c r="P27" i="3"/>
  <c r="O31" i="2"/>
  <c r="P33" i="2"/>
  <c r="P42" i="2"/>
  <c r="O32" i="2"/>
  <c r="P32" i="2" s="1"/>
  <c r="O18" i="1"/>
  <c r="P18" i="1" s="1"/>
  <c r="O21" i="1"/>
  <c r="P21" i="1" s="1"/>
  <c r="O25" i="1"/>
  <c r="P25" i="1" s="1"/>
  <c r="P15" i="4"/>
  <c r="P26" i="4"/>
  <c r="O24" i="2"/>
  <c r="P24" i="2" s="1"/>
  <c r="O28" i="2"/>
  <c r="P28" i="2" s="1"/>
  <c r="P44" i="2"/>
  <c r="P31" i="2"/>
  <c r="P26" i="2"/>
  <c r="P25" i="3"/>
  <c r="P16" i="1"/>
  <c r="P38" i="2"/>
  <c r="P25" i="2"/>
  <c r="P30" i="2"/>
  <c r="P35" i="2"/>
  <c r="P18" i="2"/>
  <c r="P40" i="2"/>
  <c r="P15" i="3"/>
  <c r="P22" i="1"/>
  <c r="P28" i="1"/>
  <c r="P19" i="2"/>
  <c r="P22" i="2"/>
  <c r="P37" i="2"/>
  <c r="P20" i="3"/>
  <c r="P16" i="3"/>
  <c r="P22" i="3"/>
  <c r="P36" i="2"/>
  <c r="P29" i="2"/>
  <c r="P16" i="2"/>
  <c r="O23" i="1"/>
  <c r="P23" i="1" s="1"/>
  <c r="O21" i="3"/>
  <c r="P21" i="3" s="1"/>
  <c r="O15" i="2"/>
  <c r="P15" i="2" s="1"/>
  <c r="O27" i="4"/>
  <c r="P27" i="4" s="1"/>
  <c r="P33" i="4"/>
  <c r="P19" i="4"/>
  <c r="O17" i="4"/>
  <c r="P17" i="4" s="1"/>
  <c r="O18" i="4"/>
  <c r="P18" i="4" s="1"/>
  <c r="O23" i="4"/>
  <c r="P23" i="4" s="1"/>
  <c r="P21" i="4"/>
  <c r="O30" i="4"/>
  <c r="P30" i="4" s="1"/>
  <c r="O16" i="4"/>
  <c r="P16" i="4" s="1"/>
  <c r="O22" i="4"/>
  <c r="P29" i="4"/>
  <c r="P25" i="4"/>
  <c r="P28" i="4"/>
  <c r="P22" i="4"/>
  <c r="P20" i="4"/>
  <c r="P34" i="2"/>
  <c r="P27" i="2"/>
  <c r="P23" i="2"/>
  <c r="P26" i="1"/>
  <c r="P29" i="1"/>
  <c r="P27" i="1"/>
</calcChain>
</file>

<file path=xl/sharedStrings.xml><?xml version="1.0" encoding="utf-8"?>
<sst xmlns="http://schemas.openxmlformats.org/spreadsheetml/2006/main" count="615" uniqueCount="246">
  <si>
    <t xml:space="preserve">Класс:  </t>
  </si>
  <si>
    <t>№</t>
  </si>
  <si>
    <t>Фамилия</t>
  </si>
  <si>
    <t>Имя</t>
  </si>
  <si>
    <t>Отчество</t>
  </si>
  <si>
    <t>ОУ</t>
  </si>
  <si>
    <t xml:space="preserve">МО </t>
  </si>
  <si>
    <t>Сумма баллов теоретического тура</t>
  </si>
  <si>
    <r>
      <t xml:space="preserve">1-е испытание                         </t>
    </r>
    <r>
      <rPr>
        <sz val="12"/>
        <color indexed="8"/>
        <rFont val="Times New Roman"/>
        <family val="1"/>
        <charset val="204"/>
      </rPr>
      <t>(баскетбол)</t>
    </r>
  </si>
  <si>
    <r>
      <t xml:space="preserve">2-е испытание                     </t>
    </r>
    <r>
      <rPr>
        <sz val="12"/>
        <color indexed="8"/>
        <rFont val="Times New Roman"/>
        <family val="1"/>
        <charset val="204"/>
      </rPr>
      <t xml:space="preserve"> (гимнастика)</t>
    </r>
  </si>
  <si>
    <t>Статус диплома (победитель, призер, участник)</t>
  </si>
  <si>
    <r>
      <t xml:space="preserve">Результат                           </t>
    </r>
    <r>
      <rPr>
        <sz val="12"/>
        <color indexed="8"/>
        <rFont val="Times New Roman"/>
        <family val="1"/>
        <charset val="204"/>
      </rPr>
      <t xml:space="preserve"> (баллы)</t>
    </r>
  </si>
  <si>
    <t xml:space="preserve">и муниципального этапа, разработанными центральными предметно-методическими комиссиями, а также в требованиях к проведению муниципального этапа </t>
  </si>
  <si>
    <t xml:space="preserve"> всероссийской олимпиады школьников по физической культуре.</t>
  </si>
  <si>
    <t>по физической культуре</t>
  </si>
  <si>
    <r>
      <t xml:space="preserve">Результат                            </t>
    </r>
    <r>
      <rPr>
        <sz val="12"/>
        <color indexed="8"/>
        <rFont val="Times New Roman"/>
        <family val="1"/>
        <charset val="204"/>
      </rPr>
      <t>(сек.)</t>
    </r>
  </si>
  <si>
    <t>Класс 
обучения</t>
  </si>
  <si>
    <t>Класс, за который выступает</t>
  </si>
  <si>
    <t>Зачетный балл теоретического тура *</t>
  </si>
  <si>
    <r>
      <t xml:space="preserve">* - </t>
    </r>
    <r>
      <rPr>
        <b/>
        <sz val="12"/>
        <color indexed="8"/>
        <rFont val="Times New Roman"/>
        <family val="1"/>
        <charset val="204"/>
      </rPr>
      <t>Зачетные баллы теоретического и каждого из испытаний практического тура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рассчитываются по формулам</t>
    </r>
    <r>
      <rPr>
        <sz val="12"/>
        <color indexed="8"/>
        <rFont val="Times New Roman"/>
        <family val="1"/>
        <charset val="204"/>
      </rPr>
      <t xml:space="preserve">, указанным в методических рекомендациях школьного </t>
    </r>
  </si>
  <si>
    <t>Зачетный балл *</t>
  </si>
  <si>
    <t>Зачетный балл  *</t>
  </si>
  <si>
    <t>Зачетный балл практического тура **</t>
  </si>
  <si>
    <r>
      <t xml:space="preserve">** - </t>
    </r>
    <r>
      <rPr>
        <b/>
        <sz val="12"/>
        <color indexed="8"/>
        <rFont val="Times New Roman"/>
        <family val="1"/>
        <charset val="204"/>
      </rPr>
      <t xml:space="preserve">Зачетный балл практического тура </t>
    </r>
    <r>
      <rPr>
        <sz val="12"/>
        <color indexed="8"/>
        <rFont val="Times New Roman"/>
        <family val="1"/>
        <charset val="204"/>
      </rPr>
      <t>представляет собой сумму зачетных баллов каждого из испытаний практического тура.</t>
    </r>
  </si>
  <si>
    <r>
      <t xml:space="preserve">*** - </t>
    </r>
    <r>
      <rPr>
        <b/>
        <sz val="12"/>
        <color indexed="8"/>
        <rFont val="Times New Roman"/>
        <family val="1"/>
        <charset val="204"/>
      </rPr>
      <t>Итоговый зачетный балл</t>
    </r>
    <r>
      <rPr>
        <sz val="12"/>
        <color indexed="8"/>
        <rFont val="Times New Roman"/>
        <family val="1"/>
        <charset val="204"/>
      </rPr>
      <t xml:space="preserve"> представляет собой сумму зачетных баллов теоретического и практического тура.</t>
    </r>
  </si>
  <si>
    <t>ИТОГОВЫЙ ЗАЧЕТНЫЙ БАЛЛ ***</t>
  </si>
  <si>
    <t>max.20</t>
  </si>
  <si>
    <t>max.40</t>
  </si>
  <si>
    <t>max.80</t>
  </si>
  <si>
    <t>max.100</t>
  </si>
  <si>
    <t>_______________________</t>
  </si>
  <si>
    <r>
      <t xml:space="preserve">Максимально возможное  количество баллов: </t>
    </r>
    <r>
      <rPr>
        <u/>
        <sz val="12"/>
        <color rgb="FF000000"/>
        <rFont val="Times New Roman"/>
        <family val="1"/>
        <charset val="204"/>
      </rPr>
      <t>100</t>
    </r>
  </si>
  <si>
    <t>Муниципальное образование: _____________________________________</t>
  </si>
  <si>
    <t>зачетных баллов участников  муниципального этапа всероссийской олимпиады школьников</t>
  </si>
  <si>
    <t>Таблица для определения</t>
  </si>
  <si>
    <t>Таблица для  определения</t>
  </si>
  <si>
    <t>Вячеславовна</t>
  </si>
  <si>
    <t xml:space="preserve">Яковлева </t>
  </si>
  <si>
    <t xml:space="preserve">Александра </t>
  </si>
  <si>
    <t>Сергеевна</t>
  </si>
  <si>
    <t xml:space="preserve">Михалева </t>
  </si>
  <si>
    <t xml:space="preserve">Юлия </t>
  </si>
  <si>
    <t>Арменович</t>
  </si>
  <si>
    <t xml:space="preserve">Саакян </t>
  </si>
  <si>
    <t xml:space="preserve">Дамир </t>
  </si>
  <si>
    <t>Владимирович</t>
  </si>
  <si>
    <t>Степаненко</t>
  </si>
  <si>
    <t xml:space="preserve"> Иван </t>
  </si>
  <si>
    <t>Олеговна</t>
  </si>
  <si>
    <t xml:space="preserve">Циплинская </t>
  </si>
  <si>
    <t xml:space="preserve">Аксинья </t>
  </si>
  <si>
    <t xml:space="preserve">Борзыкин </t>
  </si>
  <si>
    <t xml:space="preserve">Роман </t>
  </si>
  <si>
    <t xml:space="preserve"> Евгеньевич</t>
  </si>
  <si>
    <t xml:space="preserve">Корсунов </t>
  </si>
  <si>
    <t xml:space="preserve">Максим </t>
  </si>
  <si>
    <t>Денисовна</t>
  </si>
  <si>
    <t xml:space="preserve">Зверева </t>
  </si>
  <si>
    <t xml:space="preserve">Лолита </t>
  </si>
  <si>
    <t xml:space="preserve"> Сергеевна</t>
  </si>
  <si>
    <t xml:space="preserve">Курганская </t>
  </si>
  <si>
    <t>София</t>
  </si>
  <si>
    <t xml:space="preserve">Настенко </t>
  </si>
  <si>
    <t xml:space="preserve">Даниил </t>
  </si>
  <si>
    <t xml:space="preserve">Руденко </t>
  </si>
  <si>
    <t xml:space="preserve">Илья </t>
  </si>
  <si>
    <t xml:space="preserve"> Романович</t>
  </si>
  <si>
    <t xml:space="preserve">Бойченко </t>
  </si>
  <si>
    <t>Николай</t>
  </si>
  <si>
    <t xml:space="preserve"> Максимович</t>
  </si>
  <si>
    <t xml:space="preserve">Хабибулин </t>
  </si>
  <si>
    <t>Даниил</t>
  </si>
  <si>
    <t>Андреевич</t>
  </si>
  <si>
    <t xml:space="preserve">Жарков </t>
  </si>
  <si>
    <t xml:space="preserve">Матвей </t>
  </si>
  <si>
    <t>Николаевич</t>
  </si>
  <si>
    <t xml:space="preserve">Колпаков </t>
  </si>
  <si>
    <t xml:space="preserve">Артур </t>
  </si>
  <si>
    <t>Павловна</t>
  </si>
  <si>
    <t xml:space="preserve">Дорофеева </t>
  </si>
  <si>
    <t xml:space="preserve"> Ангелина</t>
  </si>
  <si>
    <t>Алексеевиа</t>
  </si>
  <si>
    <t xml:space="preserve">Ескин </t>
  </si>
  <si>
    <t xml:space="preserve">Леонид </t>
  </si>
  <si>
    <t>Алексеевич</t>
  </si>
  <si>
    <t xml:space="preserve">Федоров  </t>
  </si>
  <si>
    <t>Иван</t>
  </si>
  <si>
    <t>Александрович</t>
  </si>
  <si>
    <t xml:space="preserve">Олейник </t>
  </si>
  <si>
    <t xml:space="preserve">Павел </t>
  </si>
  <si>
    <t xml:space="preserve"> Талеховна</t>
  </si>
  <si>
    <t xml:space="preserve">Хамедова </t>
  </si>
  <si>
    <t>Леила</t>
  </si>
  <si>
    <t>Александровна</t>
  </si>
  <si>
    <t xml:space="preserve">Шелест </t>
  </si>
  <si>
    <t xml:space="preserve">Елизавета </t>
  </si>
  <si>
    <t>Евгеньевна</t>
  </si>
  <si>
    <t xml:space="preserve">Бишаева </t>
  </si>
  <si>
    <t xml:space="preserve">Милана </t>
  </si>
  <si>
    <t xml:space="preserve"> Алексеевна</t>
  </si>
  <si>
    <t xml:space="preserve">Зиновьева </t>
  </si>
  <si>
    <t>Алина</t>
  </si>
  <si>
    <t>Андреевна</t>
  </si>
  <si>
    <t xml:space="preserve">Крыжановская </t>
  </si>
  <si>
    <t xml:space="preserve">Ксения </t>
  </si>
  <si>
    <t>Владимировна</t>
  </si>
  <si>
    <t xml:space="preserve">Соловьева </t>
  </si>
  <si>
    <t xml:space="preserve">Татьяна </t>
  </si>
  <si>
    <t xml:space="preserve">Меркулов </t>
  </si>
  <si>
    <t>Викторович</t>
  </si>
  <si>
    <t>Мирошниченко</t>
  </si>
  <si>
    <t xml:space="preserve"> Тимофей </t>
  </si>
  <si>
    <t xml:space="preserve">Паршина </t>
  </si>
  <si>
    <t xml:space="preserve">Валерия </t>
  </si>
  <si>
    <t>Дмитриевич</t>
  </si>
  <si>
    <t xml:space="preserve">Жуков </t>
  </si>
  <si>
    <t>Дмитриевна</t>
  </si>
  <si>
    <t xml:space="preserve">Карпунина </t>
  </si>
  <si>
    <t xml:space="preserve">Кристина </t>
  </si>
  <si>
    <t>Анатольевна</t>
  </si>
  <si>
    <t xml:space="preserve">Серик </t>
  </si>
  <si>
    <t>Сергеевич</t>
  </si>
  <si>
    <t>Герасименко</t>
  </si>
  <si>
    <t xml:space="preserve"> Артур </t>
  </si>
  <si>
    <t xml:space="preserve"> Андреевна</t>
  </si>
  <si>
    <t xml:space="preserve">Толстопятова </t>
  </si>
  <si>
    <t>Анна</t>
  </si>
  <si>
    <t>Артуровна</t>
  </si>
  <si>
    <t xml:space="preserve">Бунятова </t>
  </si>
  <si>
    <t>Михайлович</t>
  </si>
  <si>
    <t xml:space="preserve">Кадников </t>
  </si>
  <si>
    <t xml:space="preserve">Дмитрий </t>
  </si>
  <si>
    <t>Григорьевич</t>
  </si>
  <si>
    <t xml:space="preserve">Буркунов </t>
  </si>
  <si>
    <t xml:space="preserve">Никита </t>
  </si>
  <si>
    <t xml:space="preserve">Артёменко </t>
  </si>
  <si>
    <t>Игоревна</t>
  </si>
  <si>
    <t xml:space="preserve">Кольвах </t>
  </si>
  <si>
    <t xml:space="preserve">Со </t>
  </si>
  <si>
    <t xml:space="preserve">Стоготолян </t>
  </si>
  <si>
    <t xml:space="preserve">Калмыков </t>
  </si>
  <si>
    <t xml:space="preserve">Артем </t>
  </si>
  <si>
    <t xml:space="preserve">Алексюткин </t>
  </si>
  <si>
    <t xml:space="preserve">Валентин </t>
  </si>
  <si>
    <t>Витальевич</t>
  </si>
  <si>
    <t xml:space="preserve">Трубников </t>
  </si>
  <si>
    <t xml:space="preserve">Андрей </t>
  </si>
  <si>
    <t xml:space="preserve">Скляров </t>
  </si>
  <si>
    <t xml:space="preserve">Валерий </t>
  </si>
  <si>
    <t>Фёдорович</t>
  </si>
  <si>
    <t xml:space="preserve">Яковенко </t>
  </si>
  <si>
    <t>Анатольевич</t>
  </si>
  <si>
    <t xml:space="preserve">Ковтун </t>
  </si>
  <si>
    <t xml:space="preserve">Алик </t>
  </si>
  <si>
    <t>Николаевна</t>
  </si>
  <si>
    <t xml:space="preserve">Тищенко </t>
  </si>
  <si>
    <t xml:space="preserve">Ульяна </t>
  </si>
  <si>
    <t xml:space="preserve">Омельченко </t>
  </si>
  <si>
    <t xml:space="preserve">Виктория </t>
  </si>
  <si>
    <t>Стародубцева</t>
  </si>
  <si>
    <t xml:space="preserve"> Маргарита </t>
  </si>
  <si>
    <t xml:space="preserve">Репиков </t>
  </si>
  <si>
    <t>Аким</t>
  </si>
  <si>
    <t>Кирилл</t>
  </si>
  <si>
    <t xml:space="preserve">Ульмасов  </t>
  </si>
  <si>
    <t>Евгеньевич</t>
  </si>
  <si>
    <t>Витальевна</t>
  </si>
  <si>
    <t xml:space="preserve">Мартьянова </t>
  </si>
  <si>
    <t xml:space="preserve">Софья </t>
  </si>
  <si>
    <t xml:space="preserve"> Валерьевич</t>
  </si>
  <si>
    <t xml:space="preserve">Назаров </t>
  </si>
  <si>
    <t xml:space="preserve">Климачкин </t>
  </si>
  <si>
    <t xml:space="preserve">Михаил </t>
  </si>
  <si>
    <t xml:space="preserve">Тлесова </t>
  </si>
  <si>
    <t xml:space="preserve">Мария </t>
  </si>
  <si>
    <t xml:space="preserve">Мыльцева </t>
  </si>
  <si>
    <t xml:space="preserve">Анна </t>
  </si>
  <si>
    <t xml:space="preserve">Мезинцева </t>
  </si>
  <si>
    <t xml:space="preserve">Алина </t>
  </si>
  <si>
    <t>Жуков</t>
  </si>
  <si>
    <t xml:space="preserve">Лукашенко </t>
  </si>
  <si>
    <t xml:space="preserve">Тихон </t>
  </si>
  <si>
    <t>Кирилловна</t>
  </si>
  <si>
    <t xml:space="preserve">Самсонкина </t>
  </si>
  <si>
    <t xml:space="preserve">Ева </t>
  </si>
  <si>
    <t xml:space="preserve">Моисеенко  </t>
  </si>
  <si>
    <t>Артем</t>
  </si>
  <si>
    <t xml:space="preserve">Сербина  </t>
  </si>
  <si>
    <t>Вера</t>
  </si>
  <si>
    <t xml:space="preserve">Фролов </t>
  </si>
  <si>
    <t xml:space="preserve">Сафонов </t>
  </si>
  <si>
    <t>Олегович</t>
  </si>
  <si>
    <t xml:space="preserve">Натопта </t>
  </si>
  <si>
    <t xml:space="preserve">Степан </t>
  </si>
  <si>
    <t xml:space="preserve">Журавлева </t>
  </si>
  <si>
    <t xml:space="preserve">Анастасия </t>
  </si>
  <si>
    <t xml:space="preserve">Марасина </t>
  </si>
  <si>
    <t xml:space="preserve">Журавлев  </t>
  </si>
  <si>
    <t xml:space="preserve"> Алексеевич</t>
  </si>
  <si>
    <t xml:space="preserve">Паршаков </t>
  </si>
  <si>
    <t>Ярослав</t>
  </si>
  <si>
    <t xml:space="preserve">Козубенко </t>
  </si>
  <si>
    <t xml:space="preserve">Шевченко </t>
  </si>
  <si>
    <t xml:space="preserve">Данил </t>
  </si>
  <si>
    <t xml:space="preserve">Огурцова </t>
  </si>
  <si>
    <t>Константинович</t>
  </si>
  <si>
    <t xml:space="preserve">Рыбалкин </t>
  </si>
  <si>
    <t>Руслан оглы</t>
  </si>
  <si>
    <t xml:space="preserve">Мамедов </t>
  </si>
  <si>
    <t xml:space="preserve">Исмаил </t>
  </si>
  <si>
    <t>Алексеевна</t>
  </si>
  <si>
    <t>Артемович</t>
  </si>
  <si>
    <t xml:space="preserve">Зоненшильд </t>
  </si>
  <si>
    <t xml:space="preserve">Шульженко </t>
  </si>
  <si>
    <t xml:space="preserve">Екатерина </t>
  </si>
  <si>
    <t xml:space="preserve">Кимлач </t>
  </si>
  <si>
    <t>Вадимович</t>
  </si>
  <si>
    <t xml:space="preserve">Дмитренко </t>
  </si>
  <si>
    <t xml:space="preserve">Киселев </t>
  </si>
  <si>
    <t xml:space="preserve">Феоктистов </t>
  </si>
  <si>
    <t>Ейский район</t>
  </si>
  <si>
    <t>МБОУ ГИМНАЗИЯ № 14 ИМ. Ю.А. ГАГАРИНА Г. ЕЙСКА МО ЕЙСКИЙ РАЙОН</t>
  </si>
  <si>
    <t>МБОУ ЛИЦЕЙ №4 ИМ. ПРОФЕССОРА Е.А.КОТЕНКО Г. ЕЙСКА МО ЕЙСКИЙ РАЙОН</t>
  </si>
  <si>
    <t>МБОУ ООШ № 18 ИМ. Д.А. ШЕМЕТОВА ПОС. ЗАВОДСКОЙ МО ЕЙСКИЙ РАЙОН</t>
  </si>
  <si>
    <t>МБОУ СОШ № 15 ИМ. ГЕРОЯ СОВЕТСКОГО СОЮЗА С.Д. МАЛОГО Г. ЕЙСКА МО ЕЙСКИЙ РАЙОН</t>
  </si>
  <si>
    <t>МБОУ СОШ № 17 ИМ. МАРШАЛА Г.К. ЖУКОВА П. СОВЕТСКИЙ МО ЕЙСКИЙ РАЙОН</t>
  </si>
  <si>
    <t>МБОУ СОШ № 19 ИМ. А.В.СУВОРОВА П. СТЕПНОЙ МО ЕЙСКИЙ РАЙОН</t>
  </si>
  <si>
    <t>МБОУ СОШ № 1 ИМ. С. СОБОЛЯ Г. ЕЙСКА МО ЕЙСКИЙ РАЙОН</t>
  </si>
  <si>
    <t>МБОУ СОШ № 20 ИМ. ГЕРОЯ СОВЕТСКОГО СОЮЗА И.В. ГАВРИЛОВА Г. ЕЙСКА МО ЕЙСКИЙ РАЙОН</t>
  </si>
  <si>
    <t>МБОУ СОШ № 21 ИМЕНИ ЛЕТЧИКА ИГОРЯ ЩИПАНОВА СТ-ЦЫ ЯСЕНСКОЙ МО ЕЙСКИЙ РАЙОН</t>
  </si>
  <si>
    <t>МБОУ СОШ № 22 ИМ. И.Н.НЕСТЕРОВА П. ОКТЯБРЬСКИЙ МО ЕЙСКИЙ РАЙОН</t>
  </si>
  <si>
    <t>МБОУ СОШ № 23 ИМ. В.П. АНТОНЮКА С. ВОРОНЦОВКА МО ЕЙСКИЙ РАЙОН</t>
  </si>
  <si>
    <t>МБОУ СОШ № 24 ИМ. КАВАЛЕРА ОРДЕНА МУЖЕСТВА Е. ЛАЗАРЕВА С. АЛЕКСАНДРОВКА МО ЕЙСКИЙ РАЙОН</t>
  </si>
  <si>
    <t>МБОУ СОШ № 27 ИМ. М. В. АЛЕКСАНДРОВА П. КОМСОМОЛЕЦ МО ЕЙСКИЙ РАЙОН</t>
  </si>
  <si>
    <t>МБОУ СОШ № 2 ИМЕНИ ГЕРОЯ СОВЕТСКОГО СОЮЗА А.В.ЛЯПИДЕВСКОГО Г. ЕЙСКА МО ЕЙСКИЙ РАЙОН</t>
  </si>
  <si>
    <t>МБОУ СОШ № 3 ИМ. ГЕНЕРАЛ-ФЕЛЬДМАРШАЛА М. С. ВОРОНЦОВА Г. ЕЙСКА МО ЕЙСКИЙ РАЙОН</t>
  </si>
  <si>
    <t>МБОУ СОШ № 6 ИМ. А.П. СОРОКИ СТ-ЦЫ КАМЫШЕВАТСКОЙ МО ЕЙСКИЙ РАЙОН</t>
  </si>
  <si>
    <t>МБОУ СОШ № 7 ИМ. ИСТОРИКА, ПРОФЕССОРА Н. И. ПАВЛЕНКО Н. ЕЙСКА МО ЕЙСКИЙ РАЙОН</t>
  </si>
  <si>
    <t>МБОУ СОШ № 8 ИМ. П.М. ГУРЬЕВА СТ-ЦЫ КОПАНСКОЙ МО ЕЙСКИЙ РАЙОН</t>
  </si>
  <si>
    <t>МБОУ СОШ № 9 ИМ. ГЕНЕРАЛ-ЛЕЙТЕНАНТА И.Л. ХИЖНЯКА С. КУХАРИВКА МО ЕЙСКИЙ РАЙОН</t>
  </si>
  <si>
    <t>Клещева</t>
  </si>
  <si>
    <t xml:space="preserve"> Ирина </t>
  </si>
  <si>
    <t xml:space="preserve">Рычков 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</si>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</sst>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8" fillId="0" borderId="1" xfId="0" applyFont="1" applyBorder="1"/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38"/>
  <sheetViews>
    <sheetView tabSelected="1" topLeftCell="A10" zoomScale="82" zoomScaleNormal="82" workbookViewId="0">
      <selection activeCell="A24" sqref="A24:XFD24"/>
    </sheetView>
  </sheetViews>
  <sheetFormatPr defaultRowHeight="15" x14ac:dyDescent="0.25"/>
  <cols>
    <col min="1" max="1" width="7" style="1" customWidth="1"/>
    <col min="2" max="2" width="16.140625" style="1" customWidth="1"/>
    <col min="3" max="3" width="11.42578125" style="1" customWidth="1"/>
    <col min="4" max="4" width="16.140625" style="1" customWidth="1"/>
    <col min="5" max="5" width="11.140625" style="12" customWidth="1"/>
    <col min="6" max="6" width="12.140625" style="12" customWidth="1"/>
    <col min="7" max="7" width="25.42578125" style="1" customWidth="1"/>
    <col min="8" max="8" width="16.140625" style="1" customWidth="1"/>
    <col min="9" max="9" width="9.140625" style="1"/>
    <col min="10" max="10" width="13.140625" style="1" bestFit="1" customWidth="1"/>
    <col min="11" max="12" width="11.28515625" style="1" customWidth="1"/>
    <col min="13" max="13" width="11.5703125" style="1" customWidth="1"/>
    <col min="14" max="14" width="11.7109375" style="1" customWidth="1"/>
    <col min="15" max="15" width="13.7109375" style="12" customWidth="1"/>
    <col min="16" max="16" width="14.5703125" style="12" customWidth="1"/>
    <col min="17" max="17" width="15.7109375" style="12" customWidth="1"/>
    <col min="18" max="16384" width="9.140625" style="1"/>
  </cols>
  <sheetData>
    <row r="3" spans="1:18" ht="18.75" x14ac:dyDescent="0.25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18.75" x14ac:dyDescent="0.25">
      <c r="A4" s="62" t="s">
        <v>33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ht="18.75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15" customHeight="1" x14ac:dyDescent="0.25"/>
    <row r="7" spans="1:18" ht="15.75" customHeight="1" x14ac:dyDescent="0.25">
      <c r="A7" s="61" t="s">
        <v>32</v>
      </c>
      <c r="B7" s="61"/>
      <c r="C7" s="61"/>
      <c r="D7" s="61"/>
      <c r="E7" s="61"/>
      <c r="F7" s="61"/>
      <c r="G7" s="18"/>
      <c r="H7" s="18"/>
      <c r="I7" s="19"/>
      <c r="J7" s="19"/>
      <c r="K7" s="19"/>
      <c r="L7" s="19"/>
      <c r="M7" s="19"/>
      <c r="N7" s="19"/>
    </row>
    <row r="8" spans="1:18" ht="15.75" x14ac:dyDescent="0.25">
      <c r="A8" s="2" t="s">
        <v>0</v>
      </c>
      <c r="B8" s="60" t="s">
        <v>30</v>
      </c>
      <c r="C8" s="60"/>
      <c r="D8" s="6"/>
      <c r="G8" s="20"/>
      <c r="H8" s="20"/>
      <c r="I8" s="21"/>
      <c r="J8" s="21"/>
      <c r="K8" s="21"/>
      <c r="L8" s="21"/>
      <c r="M8" s="21"/>
      <c r="N8" s="21"/>
    </row>
    <row r="9" spans="1:18" ht="15.75" x14ac:dyDescent="0.25">
      <c r="A9" s="61" t="s">
        <v>31</v>
      </c>
      <c r="B9" s="61"/>
      <c r="C9" s="61"/>
      <c r="D9" s="61"/>
      <c r="E9" s="61"/>
      <c r="G9" s="20"/>
      <c r="H9" s="20"/>
      <c r="I9" s="21"/>
      <c r="J9" s="21"/>
      <c r="K9" s="21"/>
      <c r="L9" s="21"/>
      <c r="M9" s="21"/>
      <c r="N9" s="21"/>
    </row>
    <row r="10" spans="1:18" ht="15.75" x14ac:dyDescent="0.25">
      <c r="A10" s="3"/>
      <c r="B10" s="6"/>
      <c r="C10" s="6"/>
      <c r="D10" s="6"/>
      <c r="G10" s="20"/>
      <c r="H10" s="20"/>
      <c r="I10" s="21"/>
      <c r="J10" s="21"/>
      <c r="K10" s="21"/>
      <c r="L10" s="21"/>
      <c r="M10" s="21"/>
      <c r="N10" s="21"/>
    </row>
    <row r="12" spans="1:18" ht="36" customHeight="1" x14ac:dyDescent="0.25">
      <c r="A12" s="54" t="s">
        <v>1</v>
      </c>
      <c r="B12" s="54" t="s">
        <v>2</v>
      </c>
      <c r="C12" s="54" t="s">
        <v>3</v>
      </c>
      <c r="D12" s="54" t="s">
        <v>4</v>
      </c>
      <c r="E12" s="57" t="s">
        <v>16</v>
      </c>
      <c r="F12" s="57" t="s">
        <v>17</v>
      </c>
      <c r="G12" s="54" t="s">
        <v>5</v>
      </c>
      <c r="H12" s="54" t="s">
        <v>6</v>
      </c>
      <c r="I12" s="51" t="s">
        <v>7</v>
      </c>
      <c r="J12" s="51" t="s">
        <v>18</v>
      </c>
      <c r="K12" s="65" t="s">
        <v>8</v>
      </c>
      <c r="L12" s="66"/>
      <c r="M12" s="65" t="s">
        <v>9</v>
      </c>
      <c r="N12" s="66"/>
      <c r="O12" s="63" t="s">
        <v>22</v>
      </c>
      <c r="P12" s="63" t="s">
        <v>25</v>
      </c>
      <c r="Q12" s="67" t="s">
        <v>10</v>
      </c>
    </row>
    <row r="13" spans="1:18" ht="87.75" customHeight="1" x14ac:dyDescent="0.25">
      <c r="A13" s="55"/>
      <c r="B13" s="55"/>
      <c r="C13" s="55"/>
      <c r="D13" s="55"/>
      <c r="E13" s="58"/>
      <c r="F13" s="58"/>
      <c r="G13" s="55"/>
      <c r="H13" s="55"/>
      <c r="I13" s="52"/>
      <c r="J13" s="53"/>
      <c r="K13" s="63" t="s">
        <v>15</v>
      </c>
      <c r="L13" s="5" t="s">
        <v>20</v>
      </c>
      <c r="M13" s="63" t="s">
        <v>11</v>
      </c>
      <c r="N13" s="5" t="s">
        <v>21</v>
      </c>
      <c r="O13" s="64"/>
      <c r="P13" s="64"/>
      <c r="Q13" s="68"/>
      <c r="R13" s="4"/>
    </row>
    <row r="14" spans="1:18" ht="15" customHeight="1" x14ac:dyDescent="0.25">
      <c r="A14" s="56"/>
      <c r="B14" s="56"/>
      <c r="C14" s="56"/>
      <c r="D14" s="56"/>
      <c r="E14" s="59"/>
      <c r="F14" s="59"/>
      <c r="G14" s="56"/>
      <c r="H14" s="56"/>
      <c r="I14" s="53"/>
      <c r="J14" s="5" t="s">
        <v>26</v>
      </c>
      <c r="K14" s="64"/>
      <c r="L14" s="5" t="s">
        <v>27</v>
      </c>
      <c r="M14" s="64"/>
      <c r="N14" s="5" t="s">
        <v>27</v>
      </c>
      <c r="O14" s="17" t="s">
        <v>28</v>
      </c>
      <c r="P14" s="17" t="s">
        <v>29</v>
      </c>
      <c r="Q14" s="69"/>
      <c r="R14" s="4"/>
    </row>
    <row r="15" spans="1:18" s="26" customFormat="1" ht="15" customHeight="1" x14ac:dyDescent="0.25">
      <c r="A15" s="23">
        <v>1</v>
      </c>
      <c r="B15" s="27" t="s">
        <v>197</v>
      </c>
      <c r="C15" s="23" t="s">
        <v>163</v>
      </c>
      <c r="D15" s="23" t="s">
        <v>121</v>
      </c>
      <c r="E15" s="33">
        <v>7</v>
      </c>
      <c r="F15" s="33">
        <v>7</v>
      </c>
      <c r="G15" s="34" t="s">
        <v>237</v>
      </c>
      <c r="H15" s="23" t="s">
        <v>220</v>
      </c>
      <c r="I15" s="37">
        <v>11.5</v>
      </c>
      <c r="J15" s="47">
        <f t="shared" ref="J15:J29" si="0">20*I15/39</f>
        <v>5.8974358974358978</v>
      </c>
      <c r="K15" s="37">
        <v>54.75</v>
      </c>
      <c r="L15" s="44">
        <f t="shared" ref="L15:L27" si="1">40*35.04/K15</f>
        <v>25.599999999999998</v>
      </c>
      <c r="M15" s="37">
        <v>10</v>
      </c>
      <c r="N15" s="43">
        <f t="shared" ref="N15:N29" si="2">40*M15/10</f>
        <v>40</v>
      </c>
      <c r="O15" s="48">
        <f t="shared" ref="O15:O29" si="3">L15+N15</f>
        <v>65.599999999999994</v>
      </c>
      <c r="P15" s="47">
        <f t="shared" ref="P15:P29" si="4">J15+O15</f>
        <v>71.497435897435892</v>
      </c>
      <c r="Q15" s="37" t="s">
        <v>243</v>
      </c>
      <c r="R15" s="25"/>
    </row>
    <row r="16" spans="1:18" s="26" customFormat="1" ht="15" customHeight="1" x14ac:dyDescent="0.25">
      <c r="A16" s="23">
        <v>2</v>
      </c>
      <c r="B16" s="27" t="s">
        <v>180</v>
      </c>
      <c r="C16" s="23" t="s">
        <v>181</v>
      </c>
      <c r="D16" s="23" t="s">
        <v>121</v>
      </c>
      <c r="E16" s="33">
        <v>7</v>
      </c>
      <c r="F16" s="33">
        <v>7</v>
      </c>
      <c r="G16" s="34" t="s">
        <v>239</v>
      </c>
      <c r="H16" s="23" t="s">
        <v>220</v>
      </c>
      <c r="I16" s="37">
        <v>10</v>
      </c>
      <c r="J16" s="47">
        <f t="shared" si="0"/>
        <v>5.1282051282051286</v>
      </c>
      <c r="K16" s="37">
        <v>35.04</v>
      </c>
      <c r="L16" s="44">
        <f t="shared" si="1"/>
        <v>40</v>
      </c>
      <c r="M16" s="37">
        <v>5</v>
      </c>
      <c r="N16" s="43">
        <f t="shared" si="2"/>
        <v>20</v>
      </c>
      <c r="O16" s="48">
        <f t="shared" si="3"/>
        <v>60</v>
      </c>
      <c r="P16" s="47">
        <f t="shared" si="4"/>
        <v>65.128205128205124</v>
      </c>
      <c r="Q16" s="37" t="s">
        <v>244</v>
      </c>
      <c r="R16" s="25"/>
    </row>
    <row r="17" spans="1:18" s="26" customFormat="1" ht="15" customHeight="1" x14ac:dyDescent="0.25">
      <c r="A17" s="23">
        <v>3</v>
      </c>
      <c r="B17" s="27" t="s">
        <v>179</v>
      </c>
      <c r="C17" s="23" t="s">
        <v>47</v>
      </c>
      <c r="D17" s="23" t="s">
        <v>165</v>
      </c>
      <c r="E17" s="33">
        <v>8</v>
      </c>
      <c r="F17" s="33">
        <v>8</v>
      </c>
      <c r="G17" s="34" t="s">
        <v>239</v>
      </c>
      <c r="H17" s="23" t="s">
        <v>220</v>
      </c>
      <c r="I17" s="37">
        <v>8.5</v>
      </c>
      <c r="J17" s="47">
        <f t="shared" si="0"/>
        <v>4.3589743589743586</v>
      </c>
      <c r="K17" s="37">
        <v>37.19</v>
      </c>
      <c r="L17" s="44">
        <f t="shared" si="1"/>
        <v>37.687550416778706</v>
      </c>
      <c r="M17" s="37">
        <v>5</v>
      </c>
      <c r="N17" s="43">
        <f t="shared" si="2"/>
        <v>20</v>
      </c>
      <c r="O17" s="48">
        <f t="shared" si="3"/>
        <v>57.687550416778706</v>
      </c>
      <c r="P17" s="47">
        <f t="shared" si="4"/>
        <v>62.046524775753063</v>
      </c>
      <c r="Q17" s="37" t="s">
        <v>244</v>
      </c>
      <c r="R17" s="25"/>
    </row>
    <row r="18" spans="1:18" s="26" customFormat="1" ht="15" customHeight="1" x14ac:dyDescent="0.25">
      <c r="A18" s="23">
        <v>4</v>
      </c>
      <c r="B18" s="27" t="s">
        <v>152</v>
      </c>
      <c r="C18" s="23" t="s">
        <v>153</v>
      </c>
      <c r="D18" s="23" t="s">
        <v>151</v>
      </c>
      <c r="E18" s="33">
        <v>8</v>
      </c>
      <c r="F18" s="33">
        <v>8</v>
      </c>
      <c r="G18" s="34" t="s">
        <v>232</v>
      </c>
      <c r="H18" s="23" t="s">
        <v>220</v>
      </c>
      <c r="I18" s="37">
        <v>19.5</v>
      </c>
      <c r="J18" s="47">
        <f t="shared" si="0"/>
        <v>10</v>
      </c>
      <c r="K18" s="37">
        <v>54.92</v>
      </c>
      <c r="L18" s="44">
        <f t="shared" si="1"/>
        <v>25.520757465404223</v>
      </c>
      <c r="M18" s="37">
        <v>6</v>
      </c>
      <c r="N18" s="43">
        <f t="shared" si="2"/>
        <v>24</v>
      </c>
      <c r="O18" s="48">
        <f t="shared" si="3"/>
        <v>49.520757465404223</v>
      </c>
      <c r="P18" s="47">
        <f t="shared" si="4"/>
        <v>59.520757465404223</v>
      </c>
      <c r="Q18" s="37" t="s">
        <v>244</v>
      </c>
      <c r="R18" s="25"/>
    </row>
    <row r="19" spans="1:18" s="26" customFormat="1" ht="15" customHeight="1" x14ac:dyDescent="0.25">
      <c r="A19" s="23">
        <v>5</v>
      </c>
      <c r="B19" s="27" t="s">
        <v>140</v>
      </c>
      <c r="C19" s="23" t="s">
        <v>141</v>
      </c>
      <c r="D19" s="23" t="s">
        <v>144</v>
      </c>
      <c r="E19" s="33">
        <v>8</v>
      </c>
      <c r="F19" s="33">
        <v>8</v>
      </c>
      <c r="G19" s="34" t="s">
        <v>231</v>
      </c>
      <c r="H19" s="23" t="s">
        <v>220</v>
      </c>
      <c r="I19" s="37">
        <v>5</v>
      </c>
      <c r="J19" s="47">
        <f t="shared" si="0"/>
        <v>2.5641025641025643</v>
      </c>
      <c r="K19" s="37">
        <v>50.44</v>
      </c>
      <c r="L19" s="44">
        <f t="shared" si="1"/>
        <v>27.787470261697067</v>
      </c>
      <c r="M19" s="37">
        <v>7</v>
      </c>
      <c r="N19" s="43">
        <f t="shared" si="2"/>
        <v>28</v>
      </c>
      <c r="O19" s="48">
        <f t="shared" si="3"/>
        <v>55.787470261697067</v>
      </c>
      <c r="P19" s="47">
        <f t="shared" si="4"/>
        <v>58.351572825799629</v>
      </c>
      <c r="Q19" s="37" t="s">
        <v>244</v>
      </c>
      <c r="R19" s="25"/>
    </row>
    <row r="20" spans="1:18" s="75" customFormat="1" ht="15" customHeight="1" x14ac:dyDescent="0.25">
      <c r="A20" s="70">
        <v>6</v>
      </c>
      <c r="B20" s="71" t="s">
        <v>242</v>
      </c>
      <c r="C20" s="70" t="s">
        <v>200</v>
      </c>
      <c r="D20" s="70" t="s">
        <v>53</v>
      </c>
      <c r="E20" s="72">
        <v>8</v>
      </c>
      <c r="F20" s="72">
        <v>8</v>
      </c>
      <c r="G20" s="73" t="s">
        <v>222</v>
      </c>
      <c r="H20" s="70" t="s">
        <v>220</v>
      </c>
      <c r="I20" s="42">
        <v>12</v>
      </c>
      <c r="J20" s="47">
        <f t="shared" si="0"/>
        <v>6.1538461538461542</v>
      </c>
      <c r="K20" s="42">
        <v>49.59</v>
      </c>
      <c r="L20" s="44">
        <f t="shared" si="1"/>
        <v>28.263762855414395</v>
      </c>
      <c r="M20" s="42">
        <v>5</v>
      </c>
      <c r="N20" s="43">
        <f t="shared" si="2"/>
        <v>20</v>
      </c>
      <c r="O20" s="47">
        <f t="shared" si="3"/>
        <v>48.263762855414399</v>
      </c>
      <c r="P20" s="47">
        <f t="shared" si="4"/>
        <v>54.417609009260552</v>
      </c>
      <c r="Q20" s="42" t="s">
        <v>244</v>
      </c>
      <c r="R20" s="4"/>
    </row>
    <row r="21" spans="1:18" s="26" customFormat="1" ht="15" customHeight="1" x14ac:dyDescent="0.25">
      <c r="A21" s="23">
        <v>7</v>
      </c>
      <c r="B21" s="27" t="s">
        <v>170</v>
      </c>
      <c r="C21" s="23" t="s">
        <v>86</v>
      </c>
      <c r="D21" s="23" t="s">
        <v>169</v>
      </c>
      <c r="E21" s="33">
        <v>8</v>
      </c>
      <c r="F21" s="33">
        <v>8</v>
      </c>
      <c r="G21" s="34" t="s">
        <v>233</v>
      </c>
      <c r="H21" s="23" t="s">
        <v>220</v>
      </c>
      <c r="I21" s="37">
        <v>10.5</v>
      </c>
      <c r="J21" s="47">
        <f t="shared" si="0"/>
        <v>5.384615384615385</v>
      </c>
      <c r="K21" s="37">
        <v>49.59</v>
      </c>
      <c r="L21" s="44">
        <f t="shared" si="1"/>
        <v>28.263762855414395</v>
      </c>
      <c r="M21" s="37">
        <v>5</v>
      </c>
      <c r="N21" s="43">
        <f t="shared" si="2"/>
        <v>20</v>
      </c>
      <c r="O21" s="48">
        <f t="shared" si="3"/>
        <v>48.263762855414399</v>
      </c>
      <c r="P21" s="47">
        <f t="shared" si="4"/>
        <v>53.648378240029786</v>
      </c>
      <c r="Q21" s="37" t="s">
        <v>244</v>
      </c>
      <c r="R21" s="25"/>
    </row>
    <row r="22" spans="1:18" s="26" customFormat="1" ht="15" customHeight="1" x14ac:dyDescent="0.25">
      <c r="A22" s="28">
        <v>8</v>
      </c>
      <c r="B22" s="29" t="s">
        <v>108</v>
      </c>
      <c r="C22" s="28" t="s">
        <v>65</v>
      </c>
      <c r="D22" s="28" t="s">
        <v>45</v>
      </c>
      <c r="E22" s="35">
        <v>7</v>
      </c>
      <c r="F22" s="35">
        <v>7</v>
      </c>
      <c r="G22" s="36" t="s">
        <v>228</v>
      </c>
      <c r="H22" s="28" t="s">
        <v>220</v>
      </c>
      <c r="I22" s="38">
        <v>12.5</v>
      </c>
      <c r="J22" s="47">
        <f t="shared" si="0"/>
        <v>6.4102564102564106</v>
      </c>
      <c r="K22" s="38">
        <v>48.94</v>
      </c>
      <c r="L22" s="44">
        <f t="shared" si="1"/>
        <v>28.639149979566817</v>
      </c>
      <c r="M22" s="38">
        <v>4</v>
      </c>
      <c r="N22" s="43">
        <f t="shared" si="2"/>
        <v>16</v>
      </c>
      <c r="O22" s="48">
        <f t="shared" si="3"/>
        <v>44.639149979566817</v>
      </c>
      <c r="P22" s="47">
        <f t="shared" si="4"/>
        <v>51.049406389823226</v>
      </c>
      <c r="Q22" s="38" t="s">
        <v>245</v>
      </c>
      <c r="R22" s="25"/>
    </row>
    <row r="23" spans="1:18" s="26" customFormat="1" ht="15" customHeight="1" x14ac:dyDescent="0.25">
      <c r="A23" s="28">
        <v>9</v>
      </c>
      <c r="B23" s="29" t="s">
        <v>110</v>
      </c>
      <c r="C23" s="28" t="s">
        <v>111</v>
      </c>
      <c r="D23" s="28" t="s">
        <v>109</v>
      </c>
      <c r="E23" s="35">
        <v>8</v>
      </c>
      <c r="F23" s="35">
        <v>8</v>
      </c>
      <c r="G23" s="36" t="s">
        <v>228</v>
      </c>
      <c r="H23" s="28" t="s">
        <v>220</v>
      </c>
      <c r="I23" s="38">
        <v>10.5</v>
      </c>
      <c r="J23" s="47">
        <f t="shared" si="0"/>
        <v>5.384615384615385</v>
      </c>
      <c r="K23" s="38">
        <v>47.15</v>
      </c>
      <c r="L23" s="44">
        <f t="shared" si="1"/>
        <v>29.726405090137856</v>
      </c>
      <c r="M23" s="38">
        <v>3</v>
      </c>
      <c r="N23" s="43">
        <f t="shared" si="2"/>
        <v>12</v>
      </c>
      <c r="O23" s="48">
        <f t="shared" si="3"/>
        <v>41.72640509013786</v>
      </c>
      <c r="P23" s="47">
        <f t="shared" si="4"/>
        <v>47.111020474753246</v>
      </c>
      <c r="Q23" s="38" t="s">
        <v>245</v>
      </c>
      <c r="R23" s="25"/>
    </row>
    <row r="24" spans="1:18" s="75" customFormat="1" ht="15" customHeight="1" x14ac:dyDescent="0.25">
      <c r="A24" s="70">
        <v>10</v>
      </c>
      <c r="B24" s="71" t="s">
        <v>51</v>
      </c>
      <c r="C24" s="70" t="s">
        <v>52</v>
      </c>
      <c r="D24" s="70" t="s">
        <v>45</v>
      </c>
      <c r="E24" s="72">
        <v>7</v>
      </c>
      <c r="F24" s="72">
        <v>7</v>
      </c>
      <c r="G24" s="73" t="s">
        <v>222</v>
      </c>
      <c r="H24" s="70" t="s">
        <v>220</v>
      </c>
      <c r="I24" s="42">
        <v>7.5</v>
      </c>
      <c r="J24" s="47">
        <f t="shared" si="0"/>
        <v>3.8461538461538463</v>
      </c>
      <c r="K24" s="42">
        <v>51.81</v>
      </c>
      <c r="L24" s="44">
        <f t="shared" si="1"/>
        <v>27.052692530399533</v>
      </c>
      <c r="M24" s="42">
        <v>4</v>
      </c>
      <c r="N24" s="43">
        <f t="shared" si="2"/>
        <v>16</v>
      </c>
      <c r="O24" s="47">
        <f t="shared" si="3"/>
        <v>43.052692530399533</v>
      </c>
      <c r="P24" s="47">
        <f t="shared" si="4"/>
        <v>46.898846376553379</v>
      </c>
      <c r="Q24" s="76" t="s">
        <v>245</v>
      </c>
      <c r="R24" s="4"/>
    </row>
    <row r="25" spans="1:18" s="26" customFormat="1" ht="15" customHeight="1" x14ac:dyDescent="0.25">
      <c r="A25" s="23">
        <v>11</v>
      </c>
      <c r="B25" s="27" t="s">
        <v>85</v>
      </c>
      <c r="C25" s="23" t="s">
        <v>86</v>
      </c>
      <c r="D25" s="23" t="s">
        <v>84</v>
      </c>
      <c r="E25" s="33">
        <v>8</v>
      </c>
      <c r="F25" s="33">
        <v>8</v>
      </c>
      <c r="G25" s="34" t="s">
        <v>226</v>
      </c>
      <c r="H25" s="23" t="s">
        <v>220</v>
      </c>
      <c r="I25" s="37">
        <v>29</v>
      </c>
      <c r="J25" s="47">
        <f t="shared" si="0"/>
        <v>14.871794871794872</v>
      </c>
      <c r="K25" s="37">
        <v>46.85</v>
      </c>
      <c r="L25" s="44">
        <f t="shared" si="1"/>
        <v>29.916755602988257</v>
      </c>
      <c r="M25" s="37">
        <v>0</v>
      </c>
      <c r="N25" s="43">
        <f t="shared" si="2"/>
        <v>0</v>
      </c>
      <c r="O25" s="48">
        <f t="shared" si="3"/>
        <v>29.916755602988257</v>
      </c>
      <c r="P25" s="47">
        <f t="shared" si="4"/>
        <v>44.788550474783129</v>
      </c>
      <c r="Q25" s="38" t="s">
        <v>245</v>
      </c>
      <c r="R25" s="25"/>
    </row>
    <row r="26" spans="1:18" s="26" customFormat="1" ht="15" customHeight="1" x14ac:dyDescent="0.25">
      <c r="A26" s="23">
        <v>12</v>
      </c>
      <c r="B26" s="27" t="s">
        <v>189</v>
      </c>
      <c r="C26" s="23" t="s">
        <v>52</v>
      </c>
      <c r="D26" s="23" t="s">
        <v>45</v>
      </c>
      <c r="E26" s="33">
        <v>7</v>
      </c>
      <c r="F26" s="33">
        <v>7</v>
      </c>
      <c r="G26" s="34" t="s">
        <v>238</v>
      </c>
      <c r="H26" s="23" t="s">
        <v>220</v>
      </c>
      <c r="I26" s="37">
        <v>14</v>
      </c>
      <c r="J26" s="47">
        <f t="shared" si="0"/>
        <v>7.1794871794871797</v>
      </c>
      <c r="K26" s="37">
        <v>40.36</v>
      </c>
      <c r="L26" s="44">
        <f t="shared" si="1"/>
        <v>34.727452923686819</v>
      </c>
      <c r="M26" s="37">
        <v>0</v>
      </c>
      <c r="N26" s="43">
        <f t="shared" si="2"/>
        <v>0</v>
      </c>
      <c r="O26" s="48">
        <f t="shared" si="3"/>
        <v>34.727452923686819</v>
      </c>
      <c r="P26" s="47">
        <f t="shared" si="4"/>
        <v>41.906940103174001</v>
      </c>
      <c r="Q26" s="38" t="s">
        <v>245</v>
      </c>
      <c r="R26" s="25"/>
    </row>
    <row r="27" spans="1:18" s="26" customFormat="1" ht="15" customHeight="1" x14ac:dyDescent="0.25">
      <c r="A27" s="23">
        <v>13</v>
      </c>
      <c r="B27" s="27" t="s">
        <v>219</v>
      </c>
      <c r="C27" s="23" t="s">
        <v>203</v>
      </c>
      <c r="D27" s="23" t="s">
        <v>114</v>
      </c>
      <c r="E27" s="33">
        <v>8</v>
      </c>
      <c r="F27" s="33">
        <v>8</v>
      </c>
      <c r="G27" s="34" t="s">
        <v>234</v>
      </c>
      <c r="H27" s="23" t="s">
        <v>220</v>
      </c>
      <c r="I27" s="37">
        <v>11</v>
      </c>
      <c r="J27" s="47">
        <f t="shared" si="0"/>
        <v>5.6410256410256414</v>
      </c>
      <c r="K27" s="37">
        <v>80.290000000000006</v>
      </c>
      <c r="L27" s="44">
        <f t="shared" si="1"/>
        <v>17.456719392203262</v>
      </c>
      <c r="M27" s="37">
        <v>4</v>
      </c>
      <c r="N27" s="43">
        <f t="shared" si="2"/>
        <v>16</v>
      </c>
      <c r="O27" s="48">
        <f t="shared" si="3"/>
        <v>33.456719392203262</v>
      </c>
      <c r="P27" s="47">
        <f t="shared" si="4"/>
        <v>39.097745033228904</v>
      </c>
      <c r="Q27" s="38" t="s">
        <v>245</v>
      </c>
      <c r="R27" s="25"/>
    </row>
    <row r="28" spans="1:18" s="26" customFormat="1" ht="15" customHeight="1" x14ac:dyDescent="0.25">
      <c r="A28" s="23">
        <v>14</v>
      </c>
      <c r="B28" s="27" t="s">
        <v>62</v>
      </c>
      <c r="C28" s="23" t="s">
        <v>63</v>
      </c>
      <c r="D28" s="23" t="s">
        <v>45</v>
      </c>
      <c r="E28" s="33">
        <v>8</v>
      </c>
      <c r="F28" s="33">
        <v>8</v>
      </c>
      <c r="G28" s="34" t="s">
        <v>224</v>
      </c>
      <c r="H28" s="23" t="s">
        <v>220</v>
      </c>
      <c r="I28" s="37">
        <v>9</v>
      </c>
      <c r="J28" s="47">
        <f t="shared" si="0"/>
        <v>4.615384615384615</v>
      </c>
      <c r="K28" s="37">
        <v>0</v>
      </c>
      <c r="L28" s="43">
        <v>0</v>
      </c>
      <c r="M28" s="37">
        <v>0</v>
      </c>
      <c r="N28" s="43">
        <f t="shared" si="2"/>
        <v>0</v>
      </c>
      <c r="O28" s="48">
        <f t="shared" si="3"/>
        <v>0</v>
      </c>
      <c r="P28" s="47">
        <f t="shared" si="4"/>
        <v>4.615384615384615</v>
      </c>
      <c r="Q28" s="38" t="s">
        <v>245</v>
      </c>
      <c r="R28" s="25"/>
    </row>
    <row r="29" spans="1:18" s="32" customFormat="1" ht="15" customHeight="1" x14ac:dyDescent="0.25">
      <c r="A29" s="23">
        <v>15</v>
      </c>
      <c r="B29" s="27" t="s">
        <v>64</v>
      </c>
      <c r="C29" s="23" t="s">
        <v>65</v>
      </c>
      <c r="D29" s="23" t="s">
        <v>45</v>
      </c>
      <c r="E29" s="33">
        <v>8</v>
      </c>
      <c r="F29" s="33">
        <v>8</v>
      </c>
      <c r="G29" s="34" t="s">
        <v>224</v>
      </c>
      <c r="H29" s="23" t="s">
        <v>220</v>
      </c>
      <c r="I29" s="37">
        <v>6.5</v>
      </c>
      <c r="J29" s="47">
        <f t="shared" si="0"/>
        <v>3.3333333333333335</v>
      </c>
      <c r="K29" s="37">
        <v>0</v>
      </c>
      <c r="L29" s="43">
        <v>0</v>
      </c>
      <c r="M29" s="37">
        <v>0</v>
      </c>
      <c r="N29" s="43">
        <f t="shared" si="2"/>
        <v>0</v>
      </c>
      <c r="O29" s="48">
        <f t="shared" si="3"/>
        <v>0</v>
      </c>
      <c r="P29" s="47">
        <f t="shared" si="4"/>
        <v>3.3333333333333335</v>
      </c>
      <c r="Q29" s="38" t="s">
        <v>245</v>
      </c>
      <c r="R29" s="31"/>
    </row>
    <row r="30" spans="1:18" ht="18.75" x14ac:dyDescent="0.25">
      <c r="A30" s="11"/>
      <c r="B30" s="8"/>
      <c r="C30" s="9"/>
      <c r="D30" s="9"/>
      <c r="E30" s="14"/>
      <c r="F30" s="14"/>
      <c r="G30" s="14"/>
      <c r="H30" s="14"/>
      <c r="I30" s="10"/>
      <c r="J30" s="10"/>
      <c r="K30" s="10"/>
      <c r="L30" s="10"/>
      <c r="M30" s="10"/>
      <c r="N30" s="10"/>
      <c r="O30" s="10"/>
      <c r="P30" s="10"/>
      <c r="Q30" s="13"/>
    </row>
    <row r="31" spans="1:18" ht="15.75" x14ac:dyDescent="0.25">
      <c r="A31" s="11"/>
      <c r="B31" s="7"/>
      <c r="C31" s="15" t="s">
        <v>19</v>
      </c>
      <c r="D31" s="7"/>
      <c r="E31" s="14"/>
      <c r="F31" s="14"/>
      <c r="G31" s="7"/>
      <c r="H31" s="7"/>
      <c r="I31" s="7"/>
      <c r="J31" s="7"/>
      <c r="K31" s="7"/>
      <c r="O31" s="22"/>
      <c r="P31" s="22"/>
      <c r="Q31" s="22"/>
    </row>
    <row r="32" spans="1:18" ht="15.75" x14ac:dyDescent="0.25">
      <c r="A32" s="11"/>
      <c r="B32" s="7"/>
      <c r="C32" s="7" t="s">
        <v>12</v>
      </c>
      <c r="D32" s="7"/>
      <c r="E32" s="14"/>
      <c r="F32" s="14"/>
      <c r="G32" s="7"/>
      <c r="H32" s="7"/>
      <c r="I32" s="7"/>
      <c r="J32" s="7"/>
      <c r="K32" s="7"/>
      <c r="O32" s="22"/>
      <c r="P32" s="22"/>
      <c r="Q32" s="22"/>
    </row>
    <row r="33" spans="1:17" ht="15.75" x14ac:dyDescent="0.25">
      <c r="A33" s="11"/>
      <c r="B33" s="7"/>
      <c r="C33" s="15" t="s">
        <v>13</v>
      </c>
      <c r="D33" s="7"/>
      <c r="E33" s="14"/>
      <c r="F33" s="14"/>
      <c r="H33" s="7"/>
      <c r="I33" s="7"/>
      <c r="J33" s="7"/>
      <c r="K33" s="7"/>
      <c r="O33" s="22"/>
      <c r="P33" s="22"/>
      <c r="Q33" s="22"/>
    </row>
    <row r="34" spans="1:17" ht="15.75" x14ac:dyDescent="0.25">
      <c r="A34" s="11"/>
      <c r="B34" s="7"/>
      <c r="C34" s="15" t="s">
        <v>23</v>
      </c>
      <c r="D34" s="7"/>
      <c r="E34" s="14"/>
      <c r="F34" s="14"/>
      <c r="H34" s="7"/>
      <c r="I34" s="7"/>
      <c r="J34" s="7"/>
      <c r="K34" s="7"/>
      <c r="O34" s="22"/>
      <c r="P34" s="22"/>
      <c r="Q34" s="22"/>
    </row>
    <row r="35" spans="1:17" ht="15.75" x14ac:dyDescent="0.25">
      <c r="A35" s="11"/>
      <c r="B35" s="7"/>
      <c r="C35" s="15" t="s">
        <v>24</v>
      </c>
      <c r="D35" s="7"/>
      <c r="E35" s="14"/>
      <c r="F35" s="14"/>
      <c r="H35" s="7"/>
      <c r="I35" s="7"/>
      <c r="J35" s="7"/>
      <c r="K35" s="7"/>
      <c r="O35" s="22"/>
      <c r="P35" s="22"/>
      <c r="Q35" s="22"/>
    </row>
    <row r="36" spans="1:17" ht="15.75" customHeight="1" x14ac:dyDescent="0.25">
      <c r="E36" s="22"/>
      <c r="F36" s="22"/>
      <c r="O36" s="22"/>
      <c r="P36" s="22"/>
      <c r="Q36" s="22"/>
    </row>
    <row r="37" spans="1:17" x14ac:dyDescent="0.25">
      <c r="E37" s="22"/>
      <c r="F37" s="1"/>
      <c r="O37" s="22"/>
      <c r="P37" s="22"/>
      <c r="Q37" s="22"/>
    </row>
    <row r="38" spans="1:17" x14ac:dyDescent="0.25">
      <c r="E38" s="22"/>
      <c r="F38" s="22"/>
      <c r="O38" s="22"/>
      <c r="P38" s="22"/>
      <c r="Q38" s="22"/>
    </row>
  </sheetData>
  <sortState xmlns:xlrd2="http://schemas.microsoft.com/office/spreadsheetml/2017/richdata2" ref="A15:Q29">
    <sortCondition descending="1" ref="P15:P29"/>
  </sortState>
  <mergeCells count="23">
    <mergeCell ref="A7:F7"/>
    <mergeCell ref="A12:A14"/>
    <mergeCell ref="A3:Q3"/>
    <mergeCell ref="P12:P13"/>
    <mergeCell ref="A5:Q5"/>
    <mergeCell ref="A4:Q4"/>
    <mergeCell ref="O12:O13"/>
    <mergeCell ref="M12:N12"/>
    <mergeCell ref="J12:J13"/>
    <mergeCell ref="K12:L12"/>
    <mergeCell ref="F12:F14"/>
    <mergeCell ref="G12:G14"/>
    <mergeCell ref="H12:H14"/>
    <mergeCell ref="K13:K14"/>
    <mergeCell ref="M13:M14"/>
    <mergeCell ref="Q12:Q14"/>
    <mergeCell ref="I12:I14"/>
    <mergeCell ref="D12:D14"/>
    <mergeCell ref="E12:E14"/>
    <mergeCell ref="B8:C8"/>
    <mergeCell ref="A9:E9"/>
    <mergeCell ref="B12:B14"/>
    <mergeCell ref="C12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48"/>
  <sheetViews>
    <sheetView topLeftCell="A15" zoomScale="85" zoomScaleNormal="85" workbookViewId="0">
      <selection activeCell="A46" sqref="A46:XFD46"/>
    </sheetView>
  </sheetViews>
  <sheetFormatPr defaultRowHeight="15" x14ac:dyDescent="0.25"/>
  <cols>
    <col min="1" max="1" width="9.140625" style="1"/>
    <col min="2" max="2" width="13.85546875" style="1" customWidth="1"/>
    <col min="3" max="3" width="11.85546875" style="1" customWidth="1"/>
    <col min="4" max="4" width="17.85546875" style="1" customWidth="1"/>
    <col min="5" max="5" width="13.42578125" style="16" customWidth="1"/>
    <col min="6" max="6" width="13" style="16" customWidth="1"/>
    <col min="7" max="7" width="18" style="1" customWidth="1"/>
    <col min="8" max="8" width="18.5703125" style="1" customWidth="1"/>
    <col min="9" max="9" width="9.140625" style="1"/>
    <col min="10" max="10" width="13.140625" style="1" bestFit="1" customWidth="1"/>
    <col min="11" max="12" width="11.28515625" style="1" customWidth="1"/>
    <col min="13" max="13" width="11.5703125" style="1" customWidth="1"/>
    <col min="14" max="14" width="11.7109375" style="1" customWidth="1"/>
    <col min="15" max="15" width="13.7109375" style="16" customWidth="1"/>
    <col min="16" max="16" width="14.5703125" style="16" customWidth="1"/>
    <col min="17" max="17" width="15.7109375" style="16" customWidth="1"/>
    <col min="18" max="16384" width="9.140625" style="1"/>
  </cols>
  <sheetData>
    <row r="3" spans="1:18" ht="18.75" x14ac:dyDescent="0.25">
      <c r="A3" s="62" t="s">
        <v>35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18.75" x14ac:dyDescent="0.25">
      <c r="A4" s="62" t="s">
        <v>33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ht="18.75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15" customHeight="1" x14ac:dyDescent="0.25"/>
    <row r="7" spans="1:18" ht="15.75" customHeight="1" x14ac:dyDescent="0.25">
      <c r="A7" s="61" t="s">
        <v>32</v>
      </c>
      <c r="B7" s="61"/>
      <c r="C7" s="61"/>
      <c r="D7" s="61"/>
      <c r="E7" s="61"/>
      <c r="F7" s="61"/>
      <c r="G7" s="18"/>
      <c r="H7" s="18"/>
      <c r="I7" s="19"/>
      <c r="J7" s="19"/>
      <c r="K7" s="19"/>
      <c r="L7" s="19"/>
      <c r="M7" s="19"/>
      <c r="N7" s="19"/>
    </row>
    <row r="8" spans="1:18" ht="15.75" x14ac:dyDescent="0.25">
      <c r="A8" s="2" t="s">
        <v>0</v>
      </c>
      <c r="B8" s="60" t="s">
        <v>30</v>
      </c>
      <c r="C8" s="60"/>
      <c r="D8" s="6"/>
      <c r="G8" s="20"/>
      <c r="H8" s="20"/>
      <c r="I8" s="21"/>
      <c r="J8" s="21"/>
      <c r="K8" s="21"/>
      <c r="L8" s="21"/>
      <c r="M8" s="21"/>
      <c r="N8" s="21"/>
    </row>
    <row r="9" spans="1:18" ht="15.75" x14ac:dyDescent="0.25">
      <c r="A9" s="61" t="s">
        <v>31</v>
      </c>
      <c r="B9" s="61"/>
      <c r="C9" s="61"/>
      <c r="D9" s="61"/>
      <c r="E9" s="61"/>
      <c r="G9" s="20"/>
      <c r="H9" s="20"/>
      <c r="I9" s="21"/>
      <c r="J9" s="21"/>
      <c r="K9" s="21"/>
      <c r="L9" s="21"/>
      <c r="M9" s="21"/>
      <c r="N9" s="21"/>
    </row>
    <row r="10" spans="1:18" ht="15.75" x14ac:dyDescent="0.25">
      <c r="A10" s="3"/>
      <c r="B10" s="6"/>
      <c r="C10" s="6"/>
      <c r="D10" s="6"/>
      <c r="G10" s="20"/>
      <c r="H10" s="20"/>
      <c r="I10" s="21"/>
      <c r="J10" s="21"/>
      <c r="K10" s="21"/>
      <c r="L10" s="21"/>
      <c r="M10" s="21"/>
      <c r="N10" s="21"/>
    </row>
    <row r="12" spans="1:18" ht="36" customHeight="1" x14ac:dyDescent="0.25">
      <c r="A12" s="54" t="s">
        <v>1</v>
      </c>
      <c r="B12" s="54" t="s">
        <v>2</v>
      </c>
      <c r="C12" s="54" t="s">
        <v>3</v>
      </c>
      <c r="D12" s="54" t="s">
        <v>4</v>
      </c>
      <c r="E12" s="54" t="s">
        <v>16</v>
      </c>
      <c r="F12" s="54" t="s">
        <v>17</v>
      </c>
      <c r="G12" s="54" t="s">
        <v>5</v>
      </c>
      <c r="H12" s="54" t="s">
        <v>6</v>
      </c>
      <c r="I12" s="51" t="s">
        <v>7</v>
      </c>
      <c r="J12" s="51" t="s">
        <v>18</v>
      </c>
      <c r="K12" s="65" t="s">
        <v>8</v>
      </c>
      <c r="L12" s="66"/>
      <c r="M12" s="65" t="s">
        <v>9</v>
      </c>
      <c r="N12" s="66"/>
      <c r="O12" s="63" t="s">
        <v>22</v>
      </c>
      <c r="P12" s="63" t="s">
        <v>25</v>
      </c>
      <c r="Q12" s="67" t="s">
        <v>10</v>
      </c>
    </row>
    <row r="13" spans="1:18" ht="87.75" customHeight="1" x14ac:dyDescent="0.25">
      <c r="A13" s="55"/>
      <c r="B13" s="55"/>
      <c r="C13" s="55"/>
      <c r="D13" s="55"/>
      <c r="E13" s="55"/>
      <c r="F13" s="55"/>
      <c r="G13" s="55"/>
      <c r="H13" s="55"/>
      <c r="I13" s="52"/>
      <c r="J13" s="53"/>
      <c r="K13" s="63" t="s">
        <v>15</v>
      </c>
      <c r="L13" s="5" t="s">
        <v>20</v>
      </c>
      <c r="M13" s="63" t="s">
        <v>11</v>
      </c>
      <c r="N13" s="5" t="s">
        <v>21</v>
      </c>
      <c r="O13" s="64"/>
      <c r="P13" s="64"/>
      <c r="Q13" s="68"/>
      <c r="R13" s="4"/>
    </row>
    <row r="14" spans="1:18" ht="15" customHeight="1" x14ac:dyDescent="0.25">
      <c r="A14" s="56"/>
      <c r="B14" s="56"/>
      <c r="C14" s="56"/>
      <c r="D14" s="56"/>
      <c r="E14" s="56"/>
      <c r="F14" s="56"/>
      <c r="G14" s="56"/>
      <c r="H14" s="56"/>
      <c r="I14" s="53"/>
      <c r="J14" s="5" t="s">
        <v>26</v>
      </c>
      <c r="K14" s="64"/>
      <c r="L14" s="5" t="s">
        <v>27</v>
      </c>
      <c r="M14" s="64"/>
      <c r="N14" s="5" t="s">
        <v>27</v>
      </c>
      <c r="O14" s="17" t="s">
        <v>28</v>
      </c>
      <c r="P14" s="17" t="s">
        <v>29</v>
      </c>
      <c r="Q14" s="69"/>
      <c r="R14" s="4"/>
    </row>
    <row r="15" spans="1:18" s="32" customFormat="1" ht="15" customHeight="1" x14ac:dyDescent="0.25">
      <c r="A15" s="28">
        <v>1</v>
      </c>
      <c r="B15" s="27" t="s">
        <v>135</v>
      </c>
      <c r="C15" s="23" t="s">
        <v>74</v>
      </c>
      <c r="D15" s="23" t="s">
        <v>45</v>
      </c>
      <c r="E15" s="33">
        <v>11</v>
      </c>
      <c r="F15" s="33">
        <v>11</v>
      </c>
      <c r="G15" s="34" t="s">
        <v>229</v>
      </c>
      <c r="H15" s="23" t="s">
        <v>220</v>
      </c>
      <c r="I15" s="37">
        <v>10</v>
      </c>
      <c r="J15" s="49">
        <f t="shared" ref="J15:J48" si="0">20*I15/39</f>
        <v>5.1282051282051286</v>
      </c>
      <c r="K15" s="37">
        <v>42.01</v>
      </c>
      <c r="L15" s="44">
        <f t="shared" ref="L15:L38" si="1">40*42.01/K15</f>
        <v>40</v>
      </c>
      <c r="M15" s="37">
        <v>10</v>
      </c>
      <c r="N15" s="43">
        <f t="shared" ref="N15:N36" si="2">40*M15/10</f>
        <v>40</v>
      </c>
      <c r="O15" s="48">
        <f t="shared" ref="O15:O48" si="3">L15+N15</f>
        <v>80</v>
      </c>
      <c r="P15" s="47">
        <f t="shared" ref="P15:P48" si="4">J15+O15</f>
        <v>85.128205128205124</v>
      </c>
      <c r="Q15" s="37" t="s">
        <v>243</v>
      </c>
      <c r="R15" s="31"/>
    </row>
    <row r="16" spans="1:18" s="32" customFormat="1" ht="15" customHeight="1" x14ac:dyDescent="0.25">
      <c r="A16" s="23">
        <v>2</v>
      </c>
      <c r="B16" s="27" t="s">
        <v>133</v>
      </c>
      <c r="C16" s="23" t="s">
        <v>134</v>
      </c>
      <c r="D16" s="23" t="s">
        <v>132</v>
      </c>
      <c r="E16" s="33">
        <v>9</v>
      </c>
      <c r="F16" s="33">
        <v>9</v>
      </c>
      <c r="G16" s="34" t="s">
        <v>229</v>
      </c>
      <c r="H16" s="23" t="s">
        <v>220</v>
      </c>
      <c r="I16" s="37">
        <v>8</v>
      </c>
      <c r="J16" s="49">
        <f t="shared" si="0"/>
        <v>4.1025641025641022</v>
      </c>
      <c r="K16" s="37">
        <v>47.44</v>
      </c>
      <c r="L16" s="44">
        <f t="shared" si="1"/>
        <v>35.421585160202362</v>
      </c>
      <c r="M16" s="37">
        <v>7</v>
      </c>
      <c r="N16" s="43">
        <f t="shared" si="2"/>
        <v>28</v>
      </c>
      <c r="O16" s="48">
        <f t="shared" si="3"/>
        <v>63.421585160202362</v>
      </c>
      <c r="P16" s="47">
        <f t="shared" si="4"/>
        <v>67.524149262766457</v>
      </c>
      <c r="Q16" s="37" t="s">
        <v>244</v>
      </c>
      <c r="R16" s="31"/>
    </row>
    <row r="17" spans="1:18" s="32" customFormat="1" ht="15" customHeight="1" x14ac:dyDescent="0.25">
      <c r="A17" s="23">
        <v>3</v>
      </c>
      <c r="B17" s="27" t="s">
        <v>217</v>
      </c>
      <c r="C17" s="23" t="s">
        <v>55</v>
      </c>
      <c r="D17" s="23" t="s">
        <v>216</v>
      </c>
      <c r="E17" s="33">
        <v>11</v>
      </c>
      <c r="F17" s="33">
        <v>11</v>
      </c>
      <c r="G17" s="34" t="s">
        <v>233</v>
      </c>
      <c r="H17" s="23" t="s">
        <v>220</v>
      </c>
      <c r="I17" s="37">
        <v>15.5</v>
      </c>
      <c r="J17" s="49">
        <f t="shared" si="0"/>
        <v>7.9487179487179489</v>
      </c>
      <c r="K17" s="37">
        <v>47.34</v>
      </c>
      <c r="L17" s="44">
        <f t="shared" si="1"/>
        <v>35.496408956484998</v>
      </c>
      <c r="M17" s="37">
        <v>6</v>
      </c>
      <c r="N17" s="43">
        <f t="shared" si="2"/>
        <v>24</v>
      </c>
      <c r="O17" s="48">
        <f t="shared" si="3"/>
        <v>59.496408956484998</v>
      </c>
      <c r="P17" s="47">
        <f t="shared" si="4"/>
        <v>67.445126905202955</v>
      </c>
      <c r="Q17" s="37" t="s">
        <v>244</v>
      </c>
      <c r="R17" s="31"/>
    </row>
    <row r="18" spans="1:18" s="26" customFormat="1" ht="15" customHeight="1" x14ac:dyDescent="0.25">
      <c r="A18" s="23">
        <v>4</v>
      </c>
      <c r="B18" s="27" t="s">
        <v>67</v>
      </c>
      <c r="C18" s="23" t="s">
        <v>68</v>
      </c>
      <c r="D18" s="23" t="s">
        <v>66</v>
      </c>
      <c r="E18" s="33">
        <v>9</v>
      </c>
      <c r="F18" s="33">
        <v>9</v>
      </c>
      <c r="G18" s="34" t="s">
        <v>224</v>
      </c>
      <c r="H18" s="23" t="s">
        <v>220</v>
      </c>
      <c r="I18" s="37">
        <v>13.5</v>
      </c>
      <c r="J18" s="49">
        <f t="shared" si="0"/>
        <v>6.9230769230769234</v>
      </c>
      <c r="K18" s="37">
        <v>61</v>
      </c>
      <c r="L18" s="44">
        <f t="shared" si="1"/>
        <v>27.547540983606556</v>
      </c>
      <c r="M18" s="37">
        <v>8</v>
      </c>
      <c r="N18" s="43">
        <f t="shared" si="2"/>
        <v>32</v>
      </c>
      <c r="O18" s="48">
        <f t="shared" si="3"/>
        <v>59.547540983606552</v>
      </c>
      <c r="P18" s="47">
        <f t="shared" si="4"/>
        <v>66.470617906683472</v>
      </c>
      <c r="Q18" s="37" t="s">
        <v>244</v>
      </c>
      <c r="R18" s="25"/>
    </row>
    <row r="19" spans="1:18" s="26" customFormat="1" ht="15" customHeight="1" x14ac:dyDescent="0.25">
      <c r="A19" s="23">
        <v>5</v>
      </c>
      <c r="B19" s="27" t="s">
        <v>218</v>
      </c>
      <c r="C19" s="23" t="s">
        <v>52</v>
      </c>
      <c r="D19" s="23" t="s">
        <v>87</v>
      </c>
      <c r="E19" s="33">
        <v>11</v>
      </c>
      <c r="F19" s="33">
        <v>11</v>
      </c>
      <c r="G19" s="34" t="s">
        <v>233</v>
      </c>
      <c r="H19" s="23" t="s">
        <v>220</v>
      </c>
      <c r="I19" s="37">
        <v>15.5</v>
      </c>
      <c r="J19" s="49">
        <f t="shared" si="0"/>
        <v>7.9487179487179489</v>
      </c>
      <c r="K19" s="37">
        <v>55.59</v>
      </c>
      <c r="L19" s="44">
        <f t="shared" si="1"/>
        <v>30.228458355819388</v>
      </c>
      <c r="M19" s="37">
        <v>7</v>
      </c>
      <c r="N19" s="43">
        <f t="shared" si="2"/>
        <v>28</v>
      </c>
      <c r="O19" s="48">
        <f t="shared" si="3"/>
        <v>58.228458355819384</v>
      </c>
      <c r="P19" s="47">
        <f t="shared" si="4"/>
        <v>66.17717630453734</v>
      </c>
      <c r="Q19" s="37" t="s">
        <v>244</v>
      </c>
      <c r="R19" s="25"/>
    </row>
    <row r="20" spans="1:18" s="26" customFormat="1" ht="15" customHeight="1" x14ac:dyDescent="0.25">
      <c r="A20" s="23">
        <v>6</v>
      </c>
      <c r="B20" s="27" t="s">
        <v>142</v>
      </c>
      <c r="C20" s="23" t="s">
        <v>143</v>
      </c>
      <c r="D20" s="23" t="s">
        <v>109</v>
      </c>
      <c r="E20" s="33">
        <v>9</v>
      </c>
      <c r="F20" s="33">
        <v>9</v>
      </c>
      <c r="G20" s="34" t="s">
        <v>231</v>
      </c>
      <c r="H20" s="23" t="s">
        <v>220</v>
      </c>
      <c r="I20" s="37">
        <v>16</v>
      </c>
      <c r="J20" s="49">
        <f t="shared" si="0"/>
        <v>8.2051282051282044</v>
      </c>
      <c r="K20" s="37">
        <v>53.34</v>
      </c>
      <c r="L20" s="44">
        <f t="shared" si="1"/>
        <v>31.503562054743153</v>
      </c>
      <c r="M20" s="37">
        <v>6</v>
      </c>
      <c r="N20" s="43">
        <f t="shared" si="2"/>
        <v>24</v>
      </c>
      <c r="O20" s="48">
        <f t="shared" si="3"/>
        <v>55.503562054743156</v>
      </c>
      <c r="P20" s="47">
        <f t="shared" si="4"/>
        <v>63.708690259871361</v>
      </c>
      <c r="Q20" s="37" t="s">
        <v>244</v>
      </c>
      <c r="R20" s="25"/>
    </row>
    <row r="21" spans="1:18" s="26" customFormat="1" ht="15" customHeight="1" x14ac:dyDescent="0.25">
      <c r="A21" s="23">
        <v>7</v>
      </c>
      <c r="B21" s="27" t="s">
        <v>206</v>
      </c>
      <c r="C21" s="23" t="s">
        <v>83</v>
      </c>
      <c r="D21" s="23" t="s">
        <v>205</v>
      </c>
      <c r="E21" s="33">
        <v>11</v>
      </c>
      <c r="F21" s="33">
        <v>11</v>
      </c>
      <c r="G21" s="34" t="s">
        <v>234</v>
      </c>
      <c r="H21" s="23" t="s">
        <v>220</v>
      </c>
      <c r="I21" s="37">
        <v>27</v>
      </c>
      <c r="J21" s="49">
        <f t="shared" si="0"/>
        <v>13.846153846153847</v>
      </c>
      <c r="K21" s="37">
        <v>67.489999999999995</v>
      </c>
      <c r="L21" s="44">
        <f t="shared" si="1"/>
        <v>24.898503481997334</v>
      </c>
      <c r="M21" s="37">
        <v>6</v>
      </c>
      <c r="N21" s="43">
        <f t="shared" si="2"/>
        <v>24</v>
      </c>
      <c r="O21" s="48">
        <f t="shared" si="3"/>
        <v>48.898503481997338</v>
      </c>
      <c r="P21" s="47">
        <f t="shared" si="4"/>
        <v>62.744657328151185</v>
      </c>
      <c r="Q21" s="37" t="s">
        <v>244</v>
      </c>
      <c r="R21" s="25"/>
    </row>
    <row r="22" spans="1:18" s="26" customFormat="1" ht="15" customHeight="1" x14ac:dyDescent="0.25">
      <c r="A22" s="23">
        <v>8</v>
      </c>
      <c r="B22" s="27" t="s">
        <v>208</v>
      </c>
      <c r="C22" s="23" t="s">
        <v>209</v>
      </c>
      <c r="D22" s="23" t="s">
        <v>207</v>
      </c>
      <c r="E22" s="33">
        <v>11</v>
      </c>
      <c r="F22" s="33">
        <v>11</v>
      </c>
      <c r="G22" s="34" t="s">
        <v>234</v>
      </c>
      <c r="H22" s="23" t="s">
        <v>220</v>
      </c>
      <c r="I22" s="37">
        <v>27</v>
      </c>
      <c r="J22" s="49">
        <f t="shared" si="0"/>
        <v>13.846153846153847</v>
      </c>
      <c r="K22" s="37">
        <v>68.569999999999993</v>
      </c>
      <c r="L22" s="44">
        <f t="shared" si="1"/>
        <v>24.506343882164213</v>
      </c>
      <c r="M22" s="37">
        <v>6</v>
      </c>
      <c r="N22" s="43">
        <f t="shared" si="2"/>
        <v>24</v>
      </c>
      <c r="O22" s="48">
        <f t="shared" si="3"/>
        <v>48.506343882164217</v>
      </c>
      <c r="P22" s="47">
        <f t="shared" si="4"/>
        <v>62.352497728318063</v>
      </c>
      <c r="Q22" s="37" t="s">
        <v>244</v>
      </c>
      <c r="R22" s="25"/>
    </row>
    <row r="23" spans="1:18" s="26" customFormat="1" ht="15" customHeight="1" x14ac:dyDescent="0.25">
      <c r="A23" s="23">
        <v>9</v>
      </c>
      <c r="B23" s="27" t="s">
        <v>215</v>
      </c>
      <c r="C23" s="23" t="s">
        <v>131</v>
      </c>
      <c r="D23" s="23" t="s">
        <v>87</v>
      </c>
      <c r="E23" s="33">
        <v>10</v>
      </c>
      <c r="F23" s="33">
        <v>10</v>
      </c>
      <c r="G23" s="34" t="s">
        <v>233</v>
      </c>
      <c r="H23" s="23" t="s">
        <v>220</v>
      </c>
      <c r="I23" s="37">
        <v>13</v>
      </c>
      <c r="J23" s="49">
        <f t="shared" si="0"/>
        <v>6.666666666666667</v>
      </c>
      <c r="K23" s="37">
        <v>53.21</v>
      </c>
      <c r="L23" s="44">
        <f t="shared" si="1"/>
        <v>31.580529975568499</v>
      </c>
      <c r="M23" s="37">
        <v>6</v>
      </c>
      <c r="N23" s="43">
        <f t="shared" si="2"/>
        <v>24</v>
      </c>
      <c r="O23" s="48">
        <f t="shared" si="3"/>
        <v>55.580529975568496</v>
      </c>
      <c r="P23" s="47">
        <f t="shared" si="4"/>
        <v>62.24719664223516</v>
      </c>
      <c r="Q23" s="37" t="s">
        <v>244</v>
      </c>
      <c r="R23" s="25"/>
    </row>
    <row r="24" spans="1:18" s="26" customFormat="1" ht="15" customHeight="1" x14ac:dyDescent="0.25">
      <c r="A24" s="23">
        <v>10</v>
      </c>
      <c r="B24" s="27" t="s">
        <v>190</v>
      </c>
      <c r="C24" s="23" t="s">
        <v>65</v>
      </c>
      <c r="D24" s="23" t="s">
        <v>84</v>
      </c>
      <c r="E24" s="33">
        <v>10</v>
      </c>
      <c r="F24" s="33">
        <v>10</v>
      </c>
      <c r="G24" s="34" t="s">
        <v>237</v>
      </c>
      <c r="H24" s="23" t="s">
        <v>220</v>
      </c>
      <c r="I24" s="37">
        <v>10</v>
      </c>
      <c r="J24" s="49">
        <f t="shared" si="0"/>
        <v>5.1282051282051286</v>
      </c>
      <c r="K24" s="37">
        <v>52.98</v>
      </c>
      <c r="L24" s="44">
        <f t="shared" si="1"/>
        <v>31.717629294073234</v>
      </c>
      <c r="M24" s="37">
        <v>6</v>
      </c>
      <c r="N24" s="43">
        <f t="shared" si="2"/>
        <v>24</v>
      </c>
      <c r="O24" s="48">
        <f t="shared" si="3"/>
        <v>55.717629294073234</v>
      </c>
      <c r="P24" s="47">
        <f t="shared" si="4"/>
        <v>60.845834422278365</v>
      </c>
      <c r="Q24" s="37" t="s">
        <v>244</v>
      </c>
      <c r="R24" s="25"/>
    </row>
    <row r="25" spans="1:18" s="26" customFormat="1" ht="15" customHeight="1" x14ac:dyDescent="0.25">
      <c r="A25" s="23">
        <v>11</v>
      </c>
      <c r="B25" s="27" t="s">
        <v>150</v>
      </c>
      <c r="C25" s="23" t="s">
        <v>55</v>
      </c>
      <c r="D25" s="23" t="s">
        <v>144</v>
      </c>
      <c r="E25" s="33">
        <v>10</v>
      </c>
      <c r="F25" s="33">
        <v>10</v>
      </c>
      <c r="G25" s="34" t="s">
        <v>231</v>
      </c>
      <c r="H25" s="23" t="s">
        <v>220</v>
      </c>
      <c r="I25" s="37">
        <v>7.5</v>
      </c>
      <c r="J25" s="49">
        <f t="shared" si="0"/>
        <v>3.8461538461538463</v>
      </c>
      <c r="K25" s="37">
        <v>51.17</v>
      </c>
      <c r="L25" s="44">
        <f t="shared" si="1"/>
        <v>32.839554426421728</v>
      </c>
      <c r="M25" s="37">
        <v>6</v>
      </c>
      <c r="N25" s="43">
        <f t="shared" si="2"/>
        <v>24</v>
      </c>
      <c r="O25" s="48">
        <f t="shared" si="3"/>
        <v>56.839554426421728</v>
      </c>
      <c r="P25" s="47">
        <f t="shared" si="4"/>
        <v>60.685708272575575</v>
      </c>
      <c r="Q25" s="37" t="s">
        <v>244</v>
      </c>
      <c r="R25" s="25"/>
    </row>
    <row r="26" spans="1:18" s="26" customFormat="1" ht="15" customHeight="1" x14ac:dyDescent="0.25">
      <c r="A26" s="23">
        <v>12</v>
      </c>
      <c r="B26" s="27" t="s">
        <v>82</v>
      </c>
      <c r="C26" s="23" t="s">
        <v>83</v>
      </c>
      <c r="D26" s="23" t="s">
        <v>81</v>
      </c>
      <c r="E26" s="33">
        <v>9</v>
      </c>
      <c r="F26" s="33">
        <v>9</v>
      </c>
      <c r="G26" s="34" t="s">
        <v>225</v>
      </c>
      <c r="H26" s="23" t="s">
        <v>220</v>
      </c>
      <c r="I26" s="37">
        <v>6</v>
      </c>
      <c r="J26" s="49">
        <f t="shared" si="0"/>
        <v>3.0769230769230771</v>
      </c>
      <c r="K26" s="37">
        <v>57.05</v>
      </c>
      <c r="L26" s="44">
        <f t="shared" si="1"/>
        <v>29.454864154250657</v>
      </c>
      <c r="M26" s="37">
        <v>7</v>
      </c>
      <c r="N26" s="43">
        <f t="shared" si="2"/>
        <v>28</v>
      </c>
      <c r="O26" s="48">
        <f t="shared" si="3"/>
        <v>57.454864154250657</v>
      </c>
      <c r="P26" s="47">
        <f t="shared" si="4"/>
        <v>60.531787231173737</v>
      </c>
      <c r="Q26" s="37" t="s">
        <v>244</v>
      </c>
      <c r="R26" s="25"/>
    </row>
    <row r="27" spans="1:18" s="26" customFormat="1" ht="15" customHeight="1" x14ac:dyDescent="0.25">
      <c r="A27" s="23">
        <v>13</v>
      </c>
      <c r="B27" s="27" t="s">
        <v>73</v>
      </c>
      <c r="C27" s="23" t="s">
        <v>74</v>
      </c>
      <c r="D27" s="23" t="s">
        <v>72</v>
      </c>
      <c r="E27" s="33">
        <v>10</v>
      </c>
      <c r="F27" s="33">
        <v>10</v>
      </c>
      <c r="G27" s="34" t="s">
        <v>224</v>
      </c>
      <c r="H27" s="23" t="s">
        <v>220</v>
      </c>
      <c r="I27" s="37">
        <v>14.5</v>
      </c>
      <c r="J27" s="49">
        <f t="shared" si="0"/>
        <v>7.4358974358974361</v>
      </c>
      <c r="K27" s="37">
        <v>67.8</v>
      </c>
      <c r="L27" s="44">
        <f t="shared" si="1"/>
        <v>24.78466076696165</v>
      </c>
      <c r="M27" s="37">
        <v>7</v>
      </c>
      <c r="N27" s="43">
        <f t="shared" si="2"/>
        <v>28</v>
      </c>
      <c r="O27" s="48">
        <f t="shared" si="3"/>
        <v>52.78466076696165</v>
      </c>
      <c r="P27" s="47">
        <f t="shared" si="4"/>
        <v>60.220558202859088</v>
      </c>
      <c r="Q27" s="37" t="s">
        <v>244</v>
      </c>
      <c r="R27" s="25"/>
    </row>
    <row r="28" spans="1:18" s="26" customFormat="1" ht="15" customHeight="1" x14ac:dyDescent="0.25">
      <c r="A28" s="23">
        <v>14</v>
      </c>
      <c r="B28" s="27" t="s">
        <v>192</v>
      </c>
      <c r="C28" s="23" t="s">
        <v>193</v>
      </c>
      <c r="D28" s="23" t="s">
        <v>191</v>
      </c>
      <c r="E28" s="33">
        <v>10</v>
      </c>
      <c r="F28" s="33">
        <v>10</v>
      </c>
      <c r="G28" s="34" t="s">
        <v>237</v>
      </c>
      <c r="H28" s="23" t="s">
        <v>220</v>
      </c>
      <c r="I28" s="37">
        <v>6</v>
      </c>
      <c r="J28" s="49">
        <f t="shared" si="0"/>
        <v>3.0769230769230771</v>
      </c>
      <c r="K28" s="37">
        <v>62.3</v>
      </c>
      <c r="L28" s="44">
        <f t="shared" si="1"/>
        <v>26.97271268057785</v>
      </c>
      <c r="M28" s="37">
        <v>7</v>
      </c>
      <c r="N28" s="43">
        <f t="shared" si="2"/>
        <v>28</v>
      </c>
      <c r="O28" s="48">
        <f t="shared" si="3"/>
        <v>54.97271268057785</v>
      </c>
      <c r="P28" s="47">
        <f t="shared" si="4"/>
        <v>58.04963575750093</v>
      </c>
      <c r="Q28" s="37" t="s">
        <v>245</v>
      </c>
      <c r="R28" s="25"/>
    </row>
    <row r="29" spans="1:18" s="26" customFormat="1" ht="15" customHeight="1" x14ac:dyDescent="0.25">
      <c r="A29" s="23">
        <v>15</v>
      </c>
      <c r="B29" s="27" t="s">
        <v>76</v>
      </c>
      <c r="C29" s="23" t="s">
        <v>77</v>
      </c>
      <c r="D29" s="23" t="s">
        <v>75</v>
      </c>
      <c r="E29" s="33">
        <v>11</v>
      </c>
      <c r="F29" s="33">
        <v>11</v>
      </c>
      <c r="G29" s="34" t="s">
        <v>224</v>
      </c>
      <c r="H29" s="23" t="s">
        <v>220</v>
      </c>
      <c r="I29" s="37">
        <v>15</v>
      </c>
      <c r="J29" s="49">
        <f t="shared" si="0"/>
        <v>7.6923076923076925</v>
      </c>
      <c r="K29" s="37">
        <v>65.02</v>
      </c>
      <c r="L29" s="44">
        <f t="shared" si="1"/>
        <v>25.84435558289757</v>
      </c>
      <c r="M29" s="37">
        <v>6</v>
      </c>
      <c r="N29" s="43">
        <f t="shared" si="2"/>
        <v>24</v>
      </c>
      <c r="O29" s="48">
        <f t="shared" si="3"/>
        <v>49.84435558289757</v>
      </c>
      <c r="P29" s="47">
        <f t="shared" si="4"/>
        <v>57.536663275205264</v>
      </c>
      <c r="Q29" s="37" t="s">
        <v>245</v>
      </c>
      <c r="R29" s="25"/>
    </row>
    <row r="30" spans="1:18" s="26" customFormat="1" ht="15" customHeight="1" x14ac:dyDescent="0.25">
      <c r="A30" s="28">
        <v>16</v>
      </c>
      <c r="B30" s="27" t="s">
        <v>201</v>
      </c>
      <c r="C30" s="23" t="s">
        <v>131</v>
      </c>
      <c r="D30" s="23" t="s">
        <v>72</v>
      </c>
      <c r="E30" s="33">
        <v>10</v>
      </c>
      <c r="F30" s="33">
        <v>10</v>
      </c>
      <c r="G30" s="34" t="s">
        <v>236</v>
      </c>
      <c r="H30" s="23" t="s">
        <v>220</v>
      </c>
      <c r="I30" s="37">
        <v>3.5</v>
      </c>
      <c r="J30" s="49">
        <f t="shared" si="0"/>
        <v>1.7948717948717949</v>
      </c>
      <c r="K30" s="37">
        <v>54.59</v>
      </c>
      <c r="L30" s="44">
        <f t="shared" si="1"/>
        <v>30.782194541124742</v>
      </c>
      <c r="M30" s="37">
        <v>6</v>
      </c>
      <c r="N30" s="43">
        <f t="shared" si="2"/>
        <v>24</v>
      </c>
      <c r="O30" s="48">
        <f t="shared" si="3"/>
        <v>54.782194541124738</v>
      </c>
      <c r="P30" s="47">
        <f t="shared" si="4"/>
        <v>56.577066335996534</v>
      </c>
      <c r="Q30" s="37" t="s">
        <v>245</v>
      </c>
      <c r="R30" s="25"/>
    </row>
    <row r="31" spans="1:18" s="26" customFormat="1" ht="15" customHeight="1" x14ac:dyDescent="0.25">
      <c r="A31" s="23">
        <v>17</v>
      </c>
      <c r="B31" s="27" t="s">
        <v>212</v>
      </c>
      <c r="C31" s="23" t="s">
        <v>89</v>
      </c>
      <c r="D31" s="23" t="s">
        <v>211</v>
      </c>
      <c r="E31" s="33">
        <v>10</v>
      </c>
      <c r="F31" s="33">
        <v>10</v>
      </c>
      <c r="G31" s="34" t="s">
        <v>234</v>
      </c>
      <c r="H31" s="23" t="s">
        <v>220</v>
      </c>
      <c r="I31" s="37">
        <v>22.5</v>
      </c>
      <c r="J31" s="49">
        <f t="shared" si="0"/>
        <v>11.538461538461538</v>
      </c>
      <c r="K31" s="37">
        <v>69.180000000000007</v>
      </c>
      <c r="L31" s="44">
        <f t="shared" si="1"/>
        <v>24.290257299797624</v>
      </c>
      <c r="M31" s="37">
        <v>5</v>
      </c>
      <c r="N31" s="43">
        <f t="shared" si="2"/>
        <v>20</v>
      </c>
      <c r="O31" s="48">
        <f t="shared" si="3"/>
        <v>44.290257299797624</v>
      </c>
      <c r="P31" s="47">
        <f t="shared" si="4"/>
        <v>55.828718838259164</v>
      </c>
      <c r="Q31" s="37" t="s">
        <v>245</v>
      </c>
      <c r="R31" s="25"/>
    </row>
    <row r="32" spans="1:18" s="26" customFormat="1" ht="15" customHeight="1" x14ac:dyDescent="0.25">
      <c r="A32" s="23">
        <v>18</v>
      </c>
      <c r="B32" s="27" t="s">
        <v>202</v>
      </c>
      <c r="C32" s="23" t="s">
        <v>203</v>
      </c>
      <c r="D32" s="23" t="s">
        <v>121</v>
      </c>
      <c r="E32" s="33">
        <v>9</v>
      </c>
      <c r="F32" s="33">
        <v>9</v>
      </c>
      <c r="G32" s="34" t="s">
        <v>236</v>
      </c>
      <c r="H32" s="23" t="s">
        <v>220</v>
      </c>
      <c r="I32" s="37">
        <v>9</v>
      </c>
      <c r="J32" s="49">
        <f t="shared" si="0"/>
        <v>4.615384615384615</v>
      </c>
      <c r="K32" s="37">
        <v>55.1</v>
      </c>
      <c r="L32" s="44">
        <f t="shared" si="1"/>
        <v>30.497277676950993</v>
      </c>
      <c r="M32" s="37">
        <v>5</v>
      </c>
      <c r="N32" s="43">
        <f t="shared" si="2"/>
        <v>20</v>
      </c>
      <c r="O32" s="48">
        <f t="shared" si="3"/>
        <v>50.497277676950993</v>
      </c>
      <c r="P32" s="47">
        <f t="shared" si="4"/>
        <v>55.112662292335607</v>
      </c>
      <c r="Q32" s="37" t="s">
        <v>245</v>
      </c>
      <c r="R32" s="25"/>
    </row>
    <row r="33" spans="1:18" s="26" customFormat="1" ht="15" customHeight="1" x14ac:dyDescent="0.25">
      <c r="A33" s="23">
        <v>19</v>
      </c>
      <c r="B33" s="27" t="s">
        <v>70</v>
      </c>
      <c r="C33" s="23" t="s">
        <v>71</v>
      </c>
      <c r="D33" s="23" t="s">
        <v>69</v>
      </c>
      <c r="E33" s="33">
        <v>9</v>
      </c>
      <c r="F33" s="33">
        <v>9</v>
      </c>
      <c r="G33" s="34" t="s">
        <v>224</v>
      </c>
      <c r="H33" s="23" t="s">
        <v>220</v>
      </c>
      <c r="I33" s="37">
        <v>16</v>
      </c>
      <c r="J33" s="49">
        <f t="shared" si="0"/>
        <v>8.2051282051282044</v>
      </c>
      <c r="K33" s="37">
        <v>62.69</v>
      </c>
      <c r="L33" s="44">
        <f t="shared" si="1"/>
        <v>26.804913064284573</v>
      </c>
      <c r="M33" s="37">
        <v>5</v>
      </c>
      <c r="N33" s="43">
        <f t="shared" si="2"/>
        <v>20</v>
      </c>
      <c r="O33" s="48">
        <f t="shared" si="3"/>
        <v>46.804913064284577</v>
      </c>
      <c r="P33" s="47">
        <f t="shared" si="4"/>
        <v>55.010041269412781</v>
      </c>
      <c r="Q33" s="37" t="s">
        <v>245</v>
      </c>
      <c r="R33" s="25"/>
    </row>
    <row r="34" spans="1:18" s="26" customFormat="1" ht="15" customHeight="1" x14ac:dyDescent="0.25">
      <c r="A34" s="23">
        <v>20</v>
      </c>
      <c r="B34" s="29" t="s">
        <v>115</v>
      </c>
      <c r="C34" s="28" t="s">
        <v>52</v>
      </c>
      <c r="D34" s="28" t="s">
        <v>114</v>
      </c>
      <c r="E34" s="35">
        <v>9</v>
      </c>
      <c r="F34" s="35">
        <v>9</v>
      </c>
      <c r="G34" s="36" t="s">
        <v>228</v>
      </c>
      <c r="H34" s="28" t="s">
        <v>220</v>
      </c>
      <c r="I34" s="38">
        <v>7.5</v>
      </c>
      <c r="J34" s="49">
        <f t="shared" si="0"/>
        <v>3.8461538461538463</v>
      </c>
      <c r="K34" s="38">
        <v>65.59</v>
      </c>
      <c r="L34" s="44">
        <f t="shared" si="1"/>
        <v>25.619759109620365</v>
      </c>
      <c r="M34" s="38">
        <v>5</v>
      </c>
      <c r="N34" s="43">
        <f t="shared" si="2"/>
        <v>20</v>
      </c>
      <c r="O34" s="48">
        <f t="shared" si="3"/>
        <v>45.619759109620361</v>
      </c>
      <c r="P34" s="47">
        <f t="shared" si="4"/>
        <v>49.465912955774208</v>
      </c>
      <c r="Q34" s="37" t="s">
        <v>245</v>
      </c>
      <c r="R34" s="25"/>
    </row>
    <row r="35" spans="1:18" s="26" customFormat="1" ht="15" customHeight="1" x14ac:dyDescent="0.25">
      <c r="A35" s="23">
        <v>21</v>
      </c>
      <c r="B35" s="27" t="s">
        <v>43</v>
      </c>
      <c r="C35" s="23" t="s">
        <v>44</v>
      </c>
      <c r="D35" s="23" t="s">
        <v>42</v>
      </c>
      <c r="E35" s="33">
        <v>9</v>
      </c>
      <c r="F35" s="33">
        <v>9</v>
      </c>
      <c r="G35" s="34" t="s">
        <v>221</v>
      </c>
      <c r="H35" s="23" t="s">
        <v>220</v>
      </c>
      <c r="I35" s="37">
        <v>5.5</v>
      </c>
      <c r="J35" s="49">
        <f t="shared" si="0"/>
        <v>2.8205128205128207</v>
      </c>
      <c r="K35" s="37">
        <v>66.44</v>
      </c>
      <c r="L35" s="44">
        <f t="shared" si="1"/>
        <v>25.291992775436483</v>
      </c>
      <c r="M35" s="37">
        <v>5</v>
      </c>
      <c r="N35" s="43">
        <f t="shared" si="2"/>
        <v>20</v>
      </c>
      <c r="O35" s="48">
        <f t="shared" si="3"/>
        <v>45.291992775436483</v>
      </c>
      <c r="P35" s="47">
        <f t="shared" si="4"/>
        <v>48.112505595949301</v>
      </c>
      <c r="Q35" s="37" t="s">
        <v>245</v>
      </c>
      <c r="R35" s="25"/>
    </row>
    <row r="36" spans="1:18" s="26" customFormat="1" ht="15" customHeight="1" x14ac:dyDescent="0.25">
      <c r="A36" s="23">
        <v>22</v>
      </c>
      <c r="B36" s="27" t="s">
        <v>46</v>
      </c>
      <c r="C36" s="23" t="s">
        <v>47</v>
      </c>
      <c r="D36" s="23" t="s">
        <v>45</v>
      </c>
      <c r="E36" s="33">
        <v>9</v>
      </c>
      <c r="F36" s="33">
        <v>9</v>
      </c>
      <c r="G36" s="34" t="s">
        <v>221</v>
      </c>
      <c r="H36" s="23" t="s">
        <v>220</v>
      </c>
      <c r="I36" s="37">
        <v>5.5</v>
      </c>
      <c r="J36" s="49">
        <f t="shared" si="0"/>
        <v>2.8205128205128207</v>
      </c>
      <c r="K36" s="37">
        <v>72.400000000000006</v>
      </c>
      <c r="L36" s="44">
        <f t="shared" si="1"/>
        <v>23.209944751381212</v>
      </c>
      <c r="M36" s="37">
        <v>5</v>
      </c>
      <c r="N36" s="43">
        <f t="shared" si="2"/>
        <v>20</v>
      </c>
      <c r="O36" s="48">
        <f t="shared" si="3"/>
        <v>43.209944751381215</v>
      </c>
      <c r="P36" s="47">
        <f t="shared" si="4"/>
        <v>46.030457571894033</v>
      </c>
      <c r="Q36" s="37" t="s">
        <v>245</v>
      </c>
      <c r="R36" s="25"/>
    </row>
    <row r="37" spans="1:18" s="26" customFormat="1" ht="15" customHeight="1" x14ac:dyDescent="0.25">
      <c r="A37" s="23">
        <v>23</v>
      </c>
      <c r="B37" s="27" t="s">
        <v>145</v>
      </c>
      <c r="C37" s="23" t="s">
        <v>146</v>
      </c>
      <c r="D37" s="23" t="s">
        <v>144</v>
      </c>
      <c r="E37" s="33">
        <v>9</v>
      </c>
      <c r="F37" s="33">
        <v>9</v>
      </c>
      <c r="G37" s="34" t="s">
        <v>231</v>
      </c>
      <c r="H37" s="23" t="s">
        <v>220</v>
      </c>
      <c r="I37" s="37">
        <v>9</v>
      </c>
      <c r="J37" s="49">
        <f t="shared" si="0"/>
        <v>4.615384615384615</v>
      </c>
      <c r="K37" s="37">
        <v>45.53</v>
      </c>
      <c r="L37" s="44">
        <f t="shared" si="1"/>
        <v>36.907533494399296</v>
      </c>
      <c r="M37" s="37">
        <v>0</v>
      </c>
      <c r="N37" s="43">
        <v>0</v>
      </c>
      <c r="O37" s="48">
        <f t="shared" si="3"/>
        <v>36.907533494399296</v>
      </c>
      <c r="P37" s="47">
        <f t="shared" si="4"/>
        <v>41.522918109783909</v>
      </c>
      <c r="Q37" s="37" t="s">
        <v>245</v>
      </c>
      <c r="R37" s="25"/>
    </row>
    <row r="38" spans="1:18" s="26" customFormat="1" ht="15" customHeight="1" x14ac:dyDescent="0.25">
      <c r="A38" s="23">
        <v>24</v>
      </c>
      <c r="B38" s="27" t="s">
        <v>171</v>
      </c>
      <c r="C38" s="23" t="s">
        <v>172</v>
      </c>
      <c r="D38" s="23" t="s">
        <v>75</v>
      </c>
      <c r="E38" s="33">
        <v>11</v>
      </c>
      <c r="F38" s="33">
        <v>11</v>
      </c>
      <c r="G38" s="34" t="s">
        <v>239</v>
      </c>
      <c r="H38" s="23" t="s">
        <v>220</v>
      </c>
      <c r="I38" s="37">
        <v>14</v>
      </c>
      <c r="J38" s="49">
        <f t="shared" si="0"/>
        <v>7.1794871794871797</v>
      </c>
      <c r="K38" s="37">
        <v>55</v>
      </c>
      <c r="L38" s="44">
        <f t="shared" si="1"/>
        <v>30.552727272727271</v>
      </c>
      <c r="M38" s="37">
        <v>0</v>
      </c>
      <c r="N38" s="43">
        <v>0</v>
      </c>
      <c r="O38" s="48">
        <f t="shared" si="3"/>
        <v>30.552727272727271</v>
      </c>
      <c r="P38" s="47">
        <f t="shared" si="4"/>
        <v>37.73221445221445</v>
      </c>
      <c r="Q38" s="37" t="s">
        <v>245</v>
      </c>
      <c r="R38" s="25"/>
    </row>
    <row r="39" spans="1:18" s="26" customFormat="1" ht="15" customHeight="1" x14ac:dyDescent="0.25">
      <c r="A39" s="23">
        <v>25</v>
      </c>
      <c r="B39" s="29" t="s">
        <v>122</v>
      </c>
      <c r="C39" s="28" t="s">
        <v>123</v>
      </c>
      <c r="D39" s="28" t="s">
        <v>121</v>
      </c>
      <c r="E39" s="35">
        <v>10</v>
      </c>
      <c r="F39" s="35">
        <v>10</v>
      </c>
      <c r="G39" s="36" t="s">
        <v>228</v>
      </c>
      <c r="H39" s="28" t="s">
        <v>220</v>
      </c>
      <c r="I39" s="38">
        <v>8.5</v>
      </c>
      <c r="J39" s="49">
        <f t="shared" si="0"/>
        <v>4.3589743589743586</v>
      </c>
      <c r="K39" s="38">
        <v>0</v>
      </c>
      <c r="L39" s="50">
        <v>0</v>
      </c>
      <c r="M39" s="38">
        <v>8</v>
      </c>
      <c r="N39" s="43">
        <f>40*M39/10</f>
        <v>32</v>
      </c>
      <c r="O39" s="48">
        <f t="shared" si="3"/>
        <v>32</v>
      </c>
      <c r="P39" s="47">
        <f t="shared" si="4"/>
        <v>36.358974358974358</v>
      </c>
      <c r="Q39" s="37" t="s">
        <v>245</v>
      </c>
      <c r="R39" s="25"/>
    </row>
    <row r="40" spans="1:18" s="26" customFormat="1" ht="15" customHeight="1" x14ac:dyDescent="0.25">
      <c r="A40" s="28">
        <v>26</v>
      </c>
      <c r="B40" s="27" t="s">
        <v>147</v>
      </c>
      <c r="C40" s="23" t="s">
        <v>148</v>
      </c>
      <c r="D40" s="23" t="s">
        <v>149</v>
      </c>
      <c r="E40" s="33">
        <v>10</v>
      </c>
      <c r="F40" s="33">
        <v>10</v>
      </c>
      <c r="G40" s="34" t="s">
        <v>231</v>
      </c>
      <c r="H40" s="23" t="s">
        <v>220</v>
      </c>
      <c r="I40" s="37">
        <v>12</v>
      </c>
      <c r="J40" s="49">
        <f t="shared" si="0"/>
        <v>6.1538461538461542</v>
      </c>
      <c r="K40" s="37">
        <v>56.18</v>
      </c>
      <c r="L40" s="44">
        <f>40*42.01/K40</f>
        <v>29.911000355998574</v>
      </c>
      <c r="M40" s="37">
        <v>0</v>
      </c>
      <c r="N40" s="43">
        <v>0</v>
      </c>
      <c r="O40" s="48">
        <f t="shared" si="3"/>
        <v>29.911000355998574</v>
      </c>
      <c r="P40" s="47">
        <f t="shared" si="4"/>
        <v>36.064846509844728</v>
      </c>
      <c r="Q40" s="37" t="s">
        <v>245</v>
      </c>
      <c r="R40" s="25"/>
    </row>
    <row r="41" spans="1:18" s="26" customFormat="1" ht="15" customHeight="1" x14ac:dyDescent="0.25">
      <c r="A41" s="23">
        <v>27</v>
      </c>
      <c r="B41" s="27" t="s">
        <v>161</v>
      </c>
      <c r="C41" s="23" t="s">
        <v>162</v>
      </c>
      <c r="D41" s="23" t="s">
        <v>66</v>
      </c>
      <c r="E41" s="33">
        <v>10</v>
      </c>
      <c r="F41" s="33">
        <v>10</v>
      </c>
      <c r="G41" s="34" t="s">
        <v>232</v>
      </c>
      <c r="H41" s="23" t="s">
        <v>220</v>
      </c>
      <c r="I41" s="37">
        <v>14.5</v>
      </c>
      <c r="J41" s="49">
        <f t="shared" si="0"/>
        <v>7.4358974358974361</v>
      </c>
      <c r="K41" s="37">
        <v>60.01</v>
      </c>
      <c r="L41" s="44">
        <f>40*42.01/K41</f>
        <v>28.001999666722213</v>
      </c>
      <c r="M41" s="37">
        <v>0</v>
      </c>
      <c r="N41" s="43">
        <v>0</v>
      </c>
      <c r="O41" s="48">
        <f t="shared" si="3"/>
        <v>28.001999666722213</v>
      </c>
      <c r="P41" s="47">
        <f t="shared" si="4"/>
        <v>35.437897102619651</v>
      </c>
      <c r="Q41" s="37" t="s">
        <v>245</v>
      </c>
      <c r="R41" s="25"/>
    </row>
    <row r="42" spans="1:18" s="26" customFormat="1" ht="15" customHeight="1" x14ac:dyDescent="0.25">
      <c r="A42" s="23">
        <v>28</v>
      </c>
      <c r="B42" s="27" t="s">
        <v>88</v>
      </c>
      <c r="C42" s="23" t="s">
        <v>89</v>
      </c>
      <c r="D42" s="23" t="s">
        <v>87</v>
      </c>
      <c r="E42" s="33">
        <v>9</v>
      </c>
      <c r="F42" s="33">
        <v>9</v>
      </c>
      <c r="G42" s="34" t="s">
        <v>226</v>
      </c>
      <c r="H42" s="23" t="s">
        <v>220</v>
      </c>
      <c r="I42" s="37">
        <v>9</v>
      </c>
      <c r="J42" s="49">
        <f t="shared" si="0"/>
        <v>4.615384615384615</v>
      </c>
      <c r="K42" s="37">
        <v>57.06</v>
      </c>
      <c r="L42" s="44">
        <f>40*42.01/K42</f>
        <v>29.449702067998594</v>
      </c>
      <c r="M42" s="37">
        <v>0</v>
      </c>
      <c r="N42" s="43">
        <v>0</v>
      </c>
      <c r="O42" s="48">
        <f t="shared" si="3"/>
        <v>29.449702067998594</v>
      </c>
      <c r="P42" s="47">
        <f t="shared" si="4"/>
        <v>34.065086683383207</v>
      </c>
      <c r="Q42" s="37" t="s">
        <v>245</v>
      </c>
      <c r="R42" s="25"/>
    </row>
    <row r="43" spans="1:18" s="26" customFormat="1" ht="15" customHeight="1" x14ac:dyDescent="0.25">
      <c r="A43" s="23">
        <v>29</v>
      </c>
      <c r="B43" s="27" t="s">
        <v>164</v>
      </c>
      <c r="C43" s="23" t="s">
        <v>163</v>
      </c>
      <c r="D43" s="23" t="s">
        <v>165</v>
      </c>
      <c r="E43" s="33">
        <v>10</v>
      </c>
      <c r="F43" s="33">
        <v>10</v>
      </c>
      <c r="G43" s="34" t="s">
        <v>232</v>
      </c>
      <c r="H43" s="23" t="s">
        <v>220</v>
      </c>
      <c r="I43" s="37">
        <v>14</v>
      </c>
      <c r="J43" s="49">
        <f t="shared" si="0"/>
        <v>7.1794871794871797</v>
      </c>
      <c r="K43" s="37">
        <v>67.56</v>
      </c>
      <c r="L43" s="44">
        <f>40*42.01/K43</f>
        <v>24.87270574304322</v>
      </c>
      <c r="M43" s="37">
        <v>0</v>
      </c>
      <c r="N43" s="43">
        <v>0</v>
      </c>
      <c r="O43" s="48">
        <f t="shared" si="3"/>
        <v>24.87270574304322</v>
      </c>
      <c r="P43" s="47">
        <f t="shared" si="4"/>
        <v>32.052192922530402</v>
      </c>
      <c r="Q43" s="37" t="s">
        <v>245</v>
      </c>
      <c r="R43" s="25"/>
    </row>
    <row r="44" spans="1:18" s="26" customFormat="1" ht="15" customHeight="1" x14ac:dyDescent="0.25">
      <c r="A44" s="23">
        <v>30</v>
      </c>
      <c r="B44" s="29" t="s">
        <v>130</v>
      </c>
      <c r="C44" s="28" t="s">
        <v>131</v>
      </c>
      <c r="D44" s="28" t="s">
        <v>129</v>
      </c>
      <c r="E44" s="35">
        <v>11</v>
      </c>
      <c r="F44" s="35">
        <v>11</v>
      </c>
      <c r="G44" s="36" t="s">
        <v>228</v>
      </c>
      <c r="H44" s="28" t="s">
        <v>220</v>
      </c>
      <c r="I44" s="38">
        <v>11.5</v>
      </c>
      <c r="J44" s="49">
        <f t="shared" si="0"/>
        <v>5.8974358974358978</v>
      </c>
      <c r="K44" s="38">
        <v>0</v>
      </c>
      <c r="L44" s="50">
        <v>0</v>
      </c>
      <c r="M44" s="38">
        <v>0</v>
      </c>
      <c r="N44" s="50">
        <v>0</v>
      </c>
      <c r="O44" s="48">
        <f t="shared" si="3"/>
        <v>0</v>
      </c>
      <c r="P44" s="47">
        <f t="shared" si="4"/>
        <v>5.8974358974358978</v>
      </c>
      <c r="Q44" s="37" t="s">
        <v>245</v>
      </c>
      <c r="R44" s="25"/>
    </row>
    <row r="45" spans="1:18" s="26" customFormat="1" ht="15" customHeight="1" x14ac:dyDescent="0.25">
      <c r="A45" s="23">
        <v>31</v>
      </c>
      <c r="B45" s="27" t="s">
        <v>185</v>
      </c>
      <c r="C45" s="23" t="s">
        <v>186</v>
      </c>
      <c r="D45" s="23" t="s">
        <v>45</v>
      </c>
      <c r="E45" s="33">
        <v>10</v>
      </c>
      <c r="F45" s="33">
        <v>10</v>
      </c>
      <c r="G45" s="34" t="s">
        <v>238</v>
      </c>
      <c r="H45" s="23" t="s">
        <v>220</v>
      </c>
      <c r="I45" s="37">
        <v>7</v>
      </c>
      <c r="J45" s="49">
        <f t="shared" si="0"/>
        <v>3.5897435897435899</v>
      </c>
      <c r="K45" s="37">
        <v>0</v>
      </c>
      <c r="L45" s="43">
        <v>0</v>
      </c>
      <c r="M45" s="37">
        <v>0</v>
      </c>
      <c r="N45" s="43">
        <v>0</v>
      </c>
      <c r="O45" s="48">
        <f t="shared" si="3"/>
        <v>0</v>
      </c>
      <c r="P45" s="47">
        <f t="shared" si="4"/>
        <v>3.5897435897435899</v>
      </c>
      <c r="Q45" s="37" t="s">
        <v>245</v>
      </c>
      <c r="R45" s="25"/>
    </row>
    <row r="46" spans="1:18" s="75" customFormat="1" ht="15" customHeight="1" x14ac:dyDescent="0.25">
      <c r="A46" s="70">
        <v>32</v>
      </c>
      <c r="B46" s="71" t="s">
        <v>54</v>
      </c>
      <c r="C46" s="70" t="s">
        <v>55</v>
      </c>
      <c r="D46" s="70" t="s">
        <v>45</v>
      </c>
      <c r="E46" s="72">
        <v>10</v>
      </c>
      <c r="F46" s="72">
        <v>10</v>
      </c>
      <c r="G46" s="73" t="s">
        <v>222</v>
      </c>
      <c r="H46" s="70" t="s">
        <v>220</v>
      </c>
      <c r="I46" s="42">
        <v>6.5</v>
      </c>
      <c r="J46" s="74">
        <f t="shared" si="0"/>
        <v>3.3333333333333335</v>
      </c>
      <c r="K46" s="42">
        <v>0</v>
      </c>
      <c r="L46" s="43">
        <v>0</v>
      </c>
      <c r="M46" s="42">
        <v>0</v>
      </c>
      <c r="N46" s="43">
        <v>0</v>
      </c>
      <c r="O46" s="47">
        <f t="shared" si="3"/>
        <v>0</v>
      </c>
      <c r="P46" s="47">
        <f t="shared" si="4"/>
        <v>3.3333333333333335</v>
      </c>
      <c r="Q46" s="42" t="s">
        <v>245</v>
      </c>
      <c r="R46" s="4"/>
    </row>
    <row r="47" spans="1:18" s="26" customFormat="1" ht="15" customHeight="1" x14ac:dyDescent="0.25">
      <c r="A47" s="23">
        <v>33</v>
      </c>
      <c r="B47" s="27" t="s">
        <v>199</v>
      </c>
      <c r="C47" s="23" t="s">
        <v>200</v>
      </c>
      <c r="D47" s="23" t="s">
        <v>198</v>
      </c>
      <c r="E47" s="33">
        <v>10</v>
      </c>
      <c r="F47" s="33">
        <v>10</v>
      </c>
      <c r="G47" s="34" t="s">
        <v>236</v>
      </c>
      <c r="H47" s="23" t="s">
        <v>220</v>
      </c>
      <c r="I47" s="37">
        <v>6.5</v>
      </c>
      <c r="J47" s="49">
        <f t="shared" si="0"/>
        <v>3.3333333333333335</v>
      </c>
      <c r="K47" s="37">
        <v>0</v>
      </c>
      <c r="L47" s="43">
        <v>0</v>
      </c>
      <c r="M47" s="37">
        <v>0</v>
      </c>
      <c r="N47" s="43">
        <v>0</v>
      </c>
      <c r="O47" s="48">
        <f t="shared" si="3"/>
        <v>0</v>
      </c>
      <c r="P47" s="47">
        <f t="shared" si="4"/>
        <v>3.3333333333333335</v>
      </c>
      <c r="Q47" s="37" t="s">
        <v>245</v>
      </c>
      <c r="R47" s="25"/>
    </row>
    <row r="48" spans="1:18" s="26" customFormat="1" ht="15" customHeight="1" x14ac:dyDescent="0.25">
      <c r="A48" s="23">
        <v>34</v>
      </c>
      <c r="B48" s="27" t="s">
        <v>139</v>
      </c>
      <c r="C48" s="23" t="s">
        <v>134</v>
      </c>
      <c r="D48" s="23" t="s">
        <v>121</v>
      </c>
      <c r="E48" s="33">
        <v>11</v>
      </c>
      <c r="F48" s="33">
        <v>11</v>
      </c>
      <c r="G48" s="34" t="s">
        <v>230</v>
      </c>
      <c r="H48" s="23" t="s">
        <v>220</v>
      </c>
      <c r="I48" s="37">
        <v>0</v>
      </c>
      <c r="J48" s="49">
        <f t="shared" si="0"/>
        <v>0</v>
      </c>
      <c r="K48" s="37">
        <v>0</v>
      </c>
      <c r="L48" s="43">
        <v>0</v>
      </c>
      <c r="M48" s="37">
        <v>0</v>
      </c>
      <c r="N48" s="43">
        <v>0</v>
      </c>
      <c r="O48" s="48">
        <f t="shared" si="3"/>
        <v>0</v>
      </c>
      <c r="P48" s="47">
        <f t="shared" si="4"/>
        <v>0</v>
      </c>
      <c r="Q48" s="37" t="s">
        <v>245</v>
      </c>
      <c r="R48" s="25"/>
    </row>
  </sheetData>
  <sortState xmlns:xlrd2="http://schemas.microsoft.com/office/spreadsheetml/2017/richdata2" ref="A15:Q48">
    <sortCondition descending="1" ref="P15:P48"/>
  </sortState>
  <mergeCells count="23">
    <mergeCell ref="A3:Q3"/>
    <mergeCell ref="A4:Q4"/>
    <mergeCell ref="A5:Q5"/>
    <mergeCell ref="A7:F7"/>
    <mergeCell ref="B8:C8"/>
    <mergeCell ref="A9:E9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3"/>
    <mergeCell ref="K12:L12"/>
    <mergeCell ref="M12:N12"/>
    <mergeCell ref="O12:O13"/>
    <mergeCell ref="P12:P13"/>
    <mergeCell ref="Q12:Q14"/>
    <mergeCell ref="K13:K14"/>
    <mergeCell ref="M13:M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R27"/>
  <sheetViews>
    <sheetView topLeftCell="A11" zoomScale="90" zoomScaleNormal="90" workbookViewId="0">
      <selection activeCell="B29" sqref="B29"/>
    </sheetView>
  </sheetViews>
  <sheetFormatPr defaultRowHeight="15" x14ac:dyDescent="0.25"/>
  <cols>
    <col min="1" max="1" width="9.140625" style="1"/>
    <col min="2" max="2" width="13.28515625" style="1" customWidth="1"/>
    <col min="3" max="3" width="13.7109375" style="1" customWidth="1"/>
    <col min="4" max="4" width="16" style="1" customWidth="1"/>
    <col min="5" max="5" width="13.42578125" style="16" customWidth="1"/>
    <col min="6" max="6" width="13" style="16" customWidth="1"/>
    <col min="7" max="7" width="22.85546875" style="1" customWidth="1"/>
    <col min="8" max="8" width="16" style="1" customWidth="1"/>
    <col min="9" max="9" width="9.140625" style="1"/>
    <col min="10" max="10" width="13.140625" style="1" bestFit="1" customWidth="1"/>
    <col min="11" max="12" width="11.28515625" style="1" customWidth="1"/>
    <col min="13" max="13" width="11.5703125" style="1" customWidth="1"/>
    <col min="14" max="14" width="11.7109375" style="1" customWidth="1"/>
    <col min="15" max="15" width="13.7109375" style="16" customWidth="1"/>
    <col min="16" max="16" width="14.5703125" style="16" customWidth="1"/>
    <col min="17" max="17" width="15.7109375" style="16" customWidth="1"/>
    <col min="18" max="16384" width="9.140625" style="1"/>
  </cols>
  <sheetData>
    <row r="3" spans="1:18" ht="18.75" x14ac:dyDescent="0.25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18.75" x14ac:dyDescent="0.25">
      <c r="A4" s="62" t="s">
        <v>33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ht="18.75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15" customHeight="1" x14ac:dyDescent="0.25"/>
    <row r="7" spans="1:18" ht="15.75" customHeight="1" x14ac:dyDescent="0.25">
      <c r="A7" s="61" t="s">
        <v>32</v>
      </c>
      <c r="B7" s="61"/>
      <c r="C7" s="61"/>
      <c r="D7" s="61"/>
      <c r="E7" s="61"/>
      <c r="F7" s="61"/>
      <c r="G7" s="18"/>
      <c r="H7" s="18"/>
      <c r="I7" s="19"/>
      <c r="J7" s="19"/>
      <c r="K7" s="19"/>
      <c r="L7" s="19"/>
      <c r="M7" s="19"/>
      <c r="N7" s="19"/>
    </row>
    <row r="8" spans="1:18" ht="15.75" x14ac:dyDescent="0.25">
      <c r="A8" s="2" t="s">
        <v>0</v>
      </c>
      <c r="B8" s="60" t="s">
        <v>30</v>
      </c>
      <c r="C8" s="60"/>
      <c r="D8" s="6"/>
      <c r="G8" s="20"/>
      <c r="H8" s="20"/>
      <c r="I8" s="21"/>
      <c r="J8" s="21"/>
      <c r="K8" s="21"/>
      <c r="L8" s="21"/>
      <c r="M8" s="21"/>
      <c r="N8" s="21"/>
    </row>
    <row r="9" spans="1:18" ht="15.75" x14ac:dyDescent="0.25">
      <c r="A9" s="61" t="s">
        <v>31</v>
      </c>
      <c r="B9" s="61"/>
      <c r="C9" s="61"/>
      <c r="D9" s="61"/>
      <c r="E9" s="61"/>
      <c r="G9" s="20"/>
      <c r="H9" s="20"/>
      <c r="I9" s="21"/>
      <c r="J9" s="21"/>
      <c r="K9" s="21"/>
      <c r="L9" s="21"/>
      <c r="M9" s="21"/>
      <c r="N9" s="21"/>
    </row>
    <row r="10" spans="1:18" ht="15.75" x14ac:dyDescent="0.25">
      <c r="A10" s="3"/>
      <c r="B10" s="6"/>
      <c r="C10" s="6"/>
      <c r="D10" s="6"/>
      <c r="G10" s="20"/>
      <c r="H10" s="20"/>
      <c r="I10" s="21"/>
      <c r="J10" s="21"/>
      <c r="K10" s="21"/>
      <c r="L10" s="21"/>
      <c r="M10" s="21"/>
      <c r="N10" s="21"/>
    </row>
    <row r="12" spans="1:18" ht="36" customHeight="1" x14ac:dyDescent="0.25">
      <c r="A12" s="54" t="s">
        <v>1</v>
      </c>
      <c r="B12" s="54" t="s">
        <v>2</v>
      </c>
      <c r="C12" s="54" t="s">
        <v>3</v>
      </c>
      <c r="D12" s="54" t="s">
        <v>4</v>
      </c>
      <c r="E12" s="54" t="s">
        <v>16</v>
      </c>
      <c r="F12" s="54" t="s">
        <v>17</v>
      </c>
      <c r="G12" s="54" t="s">
        <v>5</v>
      </c>
      <c r="H12" s="54" t="s">
        <v>6</v>
      </c>
      <c r="I12" s="51" t="s">
        <v>7</v>
      </c>
      <c r="J12" s="51" t="s">
        <v>18</v>
      </c>
      <c r="K12" s="65" t="s">
        <v>8</v>
      </c>
      <c r="L12" s="66"/>
      <c r="M12" s="65" t="s">
        <v>9</v>
      </c>
      <c r="N12" s="66"/>
      <c r="O12" s="63" t="s">
        <v>22</v>
      </c>
      <c r="P12" s="63" t="s">
        <v>25</v>
      </c>
      <c r="Q12" s="67" t="s">
        <v>10</v>
      </c>
    </row>
    <row r="13" spans="1:18" ht="87.75" customHeight="1" x14ac:dyDescent="0.25">
      <c r="A13" s="55"/>
      <c r="B13" s="55"/>
      <c r="C13" s="55"/>
      <c r="D13" s="55"/>
      <c r="E13" s="55"/>
      <c r="F13" s="55"/>
      <c r="G13" s="55"/>
      <c r="H13" s="55"/>
      <c r="I13" s="52"/>
      <c r="J13" s="53"/>
      <c r="K13" s="63" t="s">
        <v>15</v>
      </c>
      <c r="L13" s="5" t="s">
        <v>20</v>
      </c>
      <c r="M13" s="63" t="s">
        <v>11</v>
      </c>
      <c r="N13" s="5" t="s">
        <v>21</v>
      </c>
      <c r="O13" s="64"/>
      <c r="P13" s="64"/>
      <c r="Q13" s="68"/>
      <c r="R13" s="4"/>
    </row>
    <row r="14" spans="1:18" ht="15" customHeight="1" x14ac:dyDescent="0.25">
      <c r="A14" s="56"/>
      <c r="B14" s="56"/>
      <c r="C14" s="56"/>
      <c r="D14" s="56"/>
      <c r="E14" s="56"/>
      <c r="F14" s="56"/>
      <c r="G14" s="56"/>
      <c r="H14" s="56"/>
      <c r="I14" s="53"/>
      <c r="J14" s="5" t="s">
        <v>26</v>
      </c>
      <c r="K14" s="64"/>
      <c r="L14" s="5" t="s">
        <v>27</v>
      </c>
      <c r="M14" s="64"/>
      <c r="N14" s="5" t="s">
        <v>27</v>
      </c>
      <c r="O14" s="17" t="s">
        <v>28</v>
      </c>
      <c r="P14" s="17" t="s">
        <v>29</v>
      </c>
      <c r="Q14" s="69"/>
      <c r="R14" s="4"/>
    </row>
    <row r="15" spans="1:18" s="26" customFormat="1" ht="15" customHeight="1" x14ac:dyDescent="0.25">
      <c r="A15" s="23">
        <v>1</v>
      </c>
      <c r="B15" s="27" t="s">
        <v>37</v>
      </c>
      <c r="C15" s="23" t="s">
        <v>38</v>
      </c>
      <c r="D15" s="23" t="s">
        <v>36</v>
      </c>
      <c r="E15" s="33">
        <v>8</v>
      </c>
      <c r="F15" s="33">
        <v>8</v>
      </c>
      <c r="G15" s="34" t="s">
        <v>221</v>
      </c>
      <c r="H15" s="23" t="s">
        <v>220</v>
      </c>
      <c r="I15" s="37">
        <v>16</v>
      </c>
      <c r="J15" s="39">
        <f t="shared" ref="J15:J27" si="0">20*I15/39</f>
        <v>8.2051282051282044</v>
      </c>
      <c r="K15" s="24">
        <v>36.450000000000003</v>
      </c>
      <c r="L15" s="45">
        <f t="shared" ref="L15:L23" si="1">40*36.45/K15</f>
        <v>40</v>
      </c>
      <c r="M15" s="24">
        <v>5</v>
      </c>
      <c r="N15" s="5">
        <f t="shared" ref="N15:N27" si="2">40*M15/10</f>
        <v>20</v>
      </c>
      <c r="O15" s="39">
        <f t="shared" ref="O15:O27" si="3">L15+N15</f>
        <v>60</v>
      </c>
      <c r="P15" s="40">
        <f t="shared" ref="P15:P27" si="4">J15+O15</f>
        <v>68.205128205128204</v>
      </c>
      <c r="Q15" s="24" t="s">
        <v>243</v>
      </c>
      <c r="R15" s="25"/>
    </row>
    <row r="16" spans="1:18" s="26" customFormat="1" ht="15" customHeight="1" x14ac:dyDescent="0.25">
      <c r="A16" s="23">
        <v>2</v>
      </c>
      <c r="B16" s="27" t="s">
        <v>213</v>
      </c>
      <c r="C16" s="23" t="s">
        <v>214</v>
      </c>
      <c r="D16" s="23" t="s">
        <v>39</v>
      </c>
      <c r="E16" s="33">
        <v>8</v>
      </c>
      <c r="F16" s="33">
        <v>8</v>
      </c>
      <c r="G16" s="34" t="s">
        <v>233</v>
      </c>
      <c r="H16" s="23" t="s">
        <v>220</v>
      </c>
      <c r="I16" s="37">
        <v>14</v>
      </c>
      <c r="J16" s="39">
        <f t="shared" si="0"/>
        <v>7.1794871794871797</v>
      </c>
      <c r="K16" s="24">
        <v>51.52</v>
      </c>
      <c r="L16" s="45">
        <f t="shared" si="1"/>
        <v>28.299689440993788</v>
      </c>
      <c r="M16" s="24">
        <v>8</v>
      </c>
      <c r="N16" s="5">
        <f t="shared" si="2"/>
        <v>32</v>
      </c>
      <c r="O16" s="39">
        <f t="shared" si="3"/>
        <v>60.299689440993788</v>
      </c>
      <c r="P16" s="40">
        <f t="shared" si="4"/>
        <v>67.47917662048097</v>
      </c>
      <c r="Q16" s="24" t="s">
        <v>244</v>
      </c>
      <c r="R16" s="25"/>
    </row>
    <row r="17" spans="1:18" s="26" customFormat="1" ht="15" customHeight="1" x14ac:dyDescent="0.25">
      <c r="A17" s="23">
        <v>3</v>
      </c>
      <c r="B17" s="27" t="s">
        <v>155</v>
      </c>
      <c r="C17" s="23" t="s">
        <v>156</v>
      </c>
      <c r="D17" s="23" t="s">
        <v>154</v>
      </c>
      <c r="E17" s="33">
        <v>8</v>
      </c>
      <c r="F17" s="33">
        <v>8</v>
      </c>
      <c r="G17" s="34" t="s">
        <v>232</v>
      </c>
      <c r="H17" s="23" t="s">
        <v>220</v>
      </c>
      <c r="I17" s="37">
        <v>8.5</v>
      </c>
      <c r="J17" s="39">
        <f t="shared" si="0"/>
        <v>4.3589743589743586</v>
      </c>
      <c r="K17" s="24">
        <v>54.62</v>
      </c>
      <c r="L17" s="45">
        <f t="shared" si="1"/>
        <v>26.693518857561333</v>
      </c>
      <c r="M17" s="24">
        <v>9</v>
      </c>
      <c r="N17" s="5">
        <f t="shared" si="2"/>
        <v>36</v>
      </c>
      <c r="O17" s="39">
        <f t="shared" si="3"/>
        <v>62.69351885756133</v>
      </c>
      <c r="P17" s="40">
        <f t="shared" si="4"/>
        <v>67.052493216535694</v>
      </c>
      <c r="Q17" s="24" t="s">
        <v>244</v>
      </c>
      <c r="R17" s="25"/>
    </row>
    <row r="18" spans="1:18" s="26" customFormat="1" ht="15" customHeight="1" x14ac:dyDescent="0.25">
      <c r="A18" s="23">
        <v>4</v>
      </c>
      <c r="B18" s="27" t="s">
        <v>175</v>
      </c>
      <c r="C18" s="23" t="s">
        <v>176</v>
      </c>
      <c r="D18" s="23" t="s">
        <v>39</v>
      </c>
      <c r="E18" s="33">
        <v>8</v>
      </c>
      <c r="F18" s="33">
        <v>8</v>
      </c>
      <c r="G18" s="34" t="s">
        <v>239</v>
      </c>
      <c r="H18" s="23" t="s">
        <v>220</v>
      </c>
      <c r="I18" s="37">
        <v>17</v>
      </c>
      <c r="J18" s="39">
        <f t="shared" si="0"/>
        <v>8.7179487179487172</v>
      </c>
      <c r="K18" s="24">
        <v>51.27</v>
      </c>
      <c r="L18" s="45">
        <f t="shared" si="1"/>
        <v>28.437682855471035</v>
      </c>
      <c r="M18" s="24">
        <v>7</v>
      </c>
      <c r="N18" s="5">
        <f t="shared" si="2"/>
        <v>28</v>
      </c>
      <c r="O18" s="39">
        <f t="shared" si="3"/>
        <v>56.437682855471039</v>
      </c>
      <c r="P18" s="40">
        <f t="shared" si="4"/>
        <v>65.155631573419754</v>
      </c>
      <c r="Q18" s="24" t="s">
        <v>244</v>
      </c>
      <c r="R18" s="25"/>
    </row>
    <row r="19" spans="1:18" s="26" customFormat="1" ht="15" customHeight="1" x14ac:dyDescent="0.25">
      <c r="A19" s="23">
        <v>5</v>
      </c>
      <c r="B19" s="27" t="s">
        <v>167</v>
      </c>
      <c r="C19" s="23" t="s">
        <v>168</v>
      </c>
      <c r="D19" s="23" t="s">
        <v>166</v>
      </c>
      <c r="E19" s="33">
        <v>7</v>
      </c>
      <c r="F19" s="33">
        <v>7</v>
      </c>
      <c r="G19" s="34" t="s">
        <v>233</v>
      </c>
      <c r="H19" s="23" t="s">
        <v>220</v>
      </c>
      <c r="I19" s="37">
        <v>14</v>
      </c>
      <c r="J19" s="39">
        <f t="shared" si="0"/>
        <v>7.1794871794871797</v>
      </c>
      <c r="K19" s="24">
        <v>50.42</v>
      </c>
      <c r="L19" s="45">
        <f t="shared" si="1"/>
        <v>28.917096390321301</v>
      </c>
      <c r="M19" s="24">
        <v>7</v>
      </c>
      <c r="N19" s="5">
        <f t="shared" si="2"/>
        <v>28</v>
      </c>
      <c r="O19" s="39">
        <f t="shared" si="3"/>
        <v>56.917096390321305</v>
      </c>
      <c r="P19" s="40">
        <f t="shared" si="4"/>
        <v>64.096583569808487</v>
      </c>
      <c r="Q19" s="24" t="s">
        <v>244</v>
      </c>
      <c r="R19" s="25"/>
    </row>
    <row r="20" spans="1:18" s="26" customFormat="1" ht="15" customHeight="1" x14ac:dyDescent="0.25">
      <c r="A20" s="23">
        <v>6</v>
      </c>
      <c r="B20" s="27" t="s">
        <v>177</v>
      </c>
      <c r="C20" s="23" t="s">
        <v>178</v>
      </c>
      <c r="D20" s="23" t="s">
        <v>93</v>
      </c>
      <c r="E20" s="33">
        <v>8</v>
      </c>
      <c r="F20" s="33">
        <v>8</v>
      </c>
      <c r="G20" s="34" t="s">
        <v>239</v>
      </c>
      <c r="H20" s="23" t="s">
        <v>220</v>
      </c>
      <c r="I20" s="37">
        <v>24</v>
      </c>
      <c r="J20" s="39">
        <f t="shared" si="0"/>
        <v>12.307692307692308</v>
      </c>
      <c r="K20" s="24">
        <v>56.74</v>
      </c>
      <c r="L20" s="45">
        <f t="shared" si="1"/>
        <v>25.696157913288683</v>
      </c>
      <c r="M20" s="24">
        <v>6</v>
      </c>
      <c r="N20" s="5">
        <f t="shared" si="2"/>
        <v>24</v>
      </c>
      <c r="O20" s="39">
        <f t="shared" si="3"/>
        <v>49.696157913288687</v>
      </c>
      <c r="P20" s="40">
        <f t="shared" si="4"/>
        <v>62.003850220980993</v>
      </c>
      <c r="Q20" s="24" t="s">
        <v>244</v>
      </c>
      <c r="R20" s="25"/>
    </row>
    <row r="21" spans="1:18" s="26" customFormat="1" ht="15" customHeight="1" x14ac:dyDescent="0.25">
      <c r="A21" s="23">
        <v>7</v>
      </c>
      <c r="B21" s="27" t="s">
        <v>204</v>
      </c>
      <c r="C21" s="23" t="s">
        <v>176</v>
      </c>
      <c r="D21" s="23" t="s">
        <v>166</v>
      </c>
      <c r="E21" s="33">
        <v>8</v>
      </c>
      <c r="F21" s="33">
        <v>8</v>
      </c>
      <c r="G21" s="34" t="s">
        <v>235</v>
      </c>
      <c r="H21" s="23" t="s">
        <v>220</v>
      </c>
      <c r="I21" s="37">
        <v>10</v>
      </c>
      <c r="J21" s="39">
        <f t="shared" si="0"/>
        <v>5.1282051282051286</v>
      </c>
      <c r="K21" s="24">
        <v>41.51</v>
      </c>
      <c r="L21" s="45">
        <f t="shared" si="1"/>
        <v>35.124066490002413</v>
      </c>
      <c r="M21" s="24">
        <v>4</v>
      </c>
      <c r="N21" s="5">
        <f t="shared" si="2"/>
        <v>16</v>
      </c>
      <c r="O21" s="39">
        <f t="shared" si="3"/>
        <v>51.124066490002413</v>
      </c>
      <c r="P21" s="40">
        <f t="shared" si="4"/>
        <v>56.252271618207544</v>
      </c>
      <c r="Q21" s="24" t="s">
        <v>245</v>
      </c>
      <c r="R21" s="25"/>
    </row>
    <row r="22" spans="1:18" s="26" customFormat="1" ht="15" customHeight="1" x14ac:dyDescent="0.25">
      <c r="A22" s="23">
        <v>8</v>
      </c>
      <c r="B22" s="27" t="s">
        <v>60</v>
      </c>
      <c r="C22" s="23" t="s">
        <v>61</v>
      </c>
      <c r="D22" s="23" t="s">
        <v>59</v>
      </c>
      <c r="E22" s="33">
        <v>8</v>
      </c>
      <c r="F22" s="33">
        <v>8</v>
      </c>
      <c r="G22" s="34" t="s">
        <v>224</v>
      </c>
      <c r="H22" s="23" t="s">
        <v>220</v>
      </c>
      <c r="I22" s="37">
        <v>9.5</v>
      </c>
      <c r="J22" s="39">
        <f t="shared" si="0"/>
        <v>4.8717948717948714</v>
      </c>
      <c r="K22" s="24">
        <v>60.05</v>
      </c>
      <c r="L22" s="45">
        <f t="shared" si="1"/>
        <v>24.279766860949209</v>
      </c>
      <c r="M22" s="24">
        <v>6</v>
      </c>
      <c r="N22" s="5">
        <f t="shared" si="2"/>
        <v>24</v>
      </c>
      <c r="O22" s="39">
        <f t="shared" si="3"/>
        <v>48.279766860949209</v>
      </c>
      <c r="P22" s="40">
        <f t="shared" si="4"/>
        <v>53.151561732744078</v>
      </c>
      <c r="Q22" s="24" t="s">
        <v>245</v>
      </c>
      <c r="R22" s="25"/>
    </row>
    <row r="23" spans="1:18" s="26" customFormat="1" ht="15" customHeight="1" x14ac:dyDescent="0.25">
      <c r="A23" s="23">
        <v>9</v>
      </c>
      <c r="B23" s="27" t="s">
        <v>97</v>
      </c>
      <c r="C23" s="23" t="s">
        <v>98</v>
      </c>
      <c r="D23" s="23" t="s">
        <v>96</v>
      </c>
      <c r="E23" s="33">
        <v>8</v>
      </c>
      <c r="F23" s="33">
        <v>8</v>
      </c>
      <c r="G23" s="34" t="s">
        <v>227</v>
      </c>
      <c r="H23" s="23" t="s">
        <v>220</v>
      </c>
      <c r="I23" s="37">
        <v>9.5</v>
      </c>
      <c r="J23" s="39">
        <f t="shared" si="0"/>
        <v>4.8717948717948714</v>
      </c>
      <c r="K23" s="24">
        <v>55.37</v>
      </c>
      <c r="L23" s="45">
        <f t="shared" si="1"/>
        <v>26.331948708687015</v>
      </c>
      <c r="M23" s="24">
        <v>5</v>
      </c>
      <c r="N23" s="5">
        <f t="shared" si="2"/>
        <v>20</v>
      </c>
      <c r="O23" s="39">
        <f t="shared" si="3"/>
        <v>46.331948708687015</v>
      </c>
      <c r="P23" s="40">
        <f t="shared" si="4"/>
        <v>51.203743580481884</v>
      </c>
      <c r="Q23" s="24" t="s">
        <v>245</v>
      </c>
      <c r="R23" s="25"/>
    </row>
    <row r="24" spans="1:18" s="26" customFormat="1" ht="15" customHeight="1" x14ac:dyDescent="0.25">
      <c r="A24" s="23">
        <v>10</v>
      </c>
      <c r="B24" s="27" t="s">
        <v>196</v>
      </c>
      <c r="C24" s="23" t="s">
        <v>104</v>
      </c>
      <c r="D24" s="23" t="s">
        <v>136</v>
      </c>
      <c r="E24" s="33">
        <v>8</v>
      </c>
      <c r="F24" s="33">
        <v>8</v>
      </c>
      <c r="G24" s="34" t="s">
        <v>237</v>
      </c>
      <c r="H24" s="23" t="s">
        <v>220</v>
      </c>
      <c r="I24" s="37">
        <v>17.5</v>
      </c>
      <c r="J24" s="39">
        <f t="shared" si="0"/>
        <v>8.9743589743589745</v>
      </c>
      <c r="K24" s="24">
        <v>0</v>
      </c>
      <c r="L24" s="5">
        <v>0</v>
      </c>
      <c r="M24" s="24">
        <v>0</v>
      </c>
      <c r="N24" s="5">
        <f t="shared" si="2"/>
        <v>0</v>
      </c>
      <c r="O24" s="39">
        <f t="shared" si="3"/>
        <v>0</v>
      </c>
      <c r="P24" s="40">
        <f t="shared" si="4"/>
        <v>8.9743589743589745</v>
      </c>
      <c r="Q24" s="24" t="s">
        <v>245</v>
      </c>
      <c r="R24" s="25"/>
    </row>
    <row r="25" spans="1:18" s="26" customFormat="1" ht="15" customHeight="1" x14ac:dyDescent="0.25">
      <c r="A25" s="28">
        <v>11</v>
      </c>
      <c r="B25" s="29" t="s">
        <v>112</v>
      </c>
      <c r="C25" s="28" t="s">
        <v>113</v>
      </c>
      <c r="D25" s="28" t="s">
        <v>78</v>
      </c>
      <c r="E25" s="35">
        <v>8</v>
      </c>
      <c r="F25" s="35">
        <v>8</v>
      </c>
      <c r="G25" s="36" t="s">
        <v>228</v>
      </c>
      <c r="H25" s="28" t="s">
        <v>220</v>
      </c>
      <c r="I25" s="38">
        <v>9.5</v>
      </c>
      <c r="J25" s="39">
        <f t="shared" si="0"/>
        <v>4.8717948717948714</v>
      </c>
      <c r="K25" s="30">
        <v>0</v>
      </c>
      <c r="L25" s="41">
        <v>0</v>
      </c>
      <c r="M25" s="30">
        <v>0</v>
      </c>
      <c r="N25" s="5">
        <f t="shared" si="2"/>
        <v>0</v>
      </c>
      <c r="O25" s="39">
        <f t="shared" si="3"/>
        <v>0</v>
      </c>
      <c r="P25" s="40">
        <f t="shared" si="4"/>
        <v>4.8717948717948714</v>
      </c>
      <c r="Q25" s="24" t="s">
        <v>245</v>
      </c>
      <c r="R25" s="25"/>
    </row>
    <row r="26" spans="1:18" s="32" customFormat="1" ht="15" customHeight="1" x14ac:dyDescent="0.25">
      <c r="A26" s="23">
        <v>12</v>
      </c>
      <c r="B26" s="27" t="s">
        <v>187</v>
      </c>
      <c r="C26" s="23" t="s">
        <v>188</v>
      </c>
      <c r="D26" s="23" t="s">
        <v>93</v>
      </c>
      <c r="E26" s="33">
        <v>8</v>
      </c>
      <c r="F26" s="33">
        <v>8</v>
      </c>
      <c r="G26" s="34" t="s">
        <v>238</v>
      </c>
      <c r="H26" s="23" t="s">
        <v>220</v>
      </c>
      <c r="I26" s="37">
        <v>7</v>
      </c>
      <c r="J26" s="39">
        <f t="shared" si="0"/>
        <v>3.5897435897435899</v>
      </c>
      <c r="K26" s="24">
        <v>0</v>
      </c>
      <c r="L26" s="5">
        <v>0</v>
      </c>
      <c r="M26" s="24">
        <v>0</v>
      </c>
      <c r="N26" s="5">
        <f t="shared" si="2"/>
        <v>0</v>
      </c>
      <c r="O26" s="39">
        <f t="shared" si="3"/>
        <v>0</v>
      </c>
      <c r="P26" s="40">
        <f t="shared" si="4"/>
        <v>3.5897435897435899</v>
      </c>
      <c r="Q26" s="24" t="s">
        <v>245</v>
      </c>
      <c r="R26" s="31"/>
    </row>
    <row r="27" spans="1:18" s="32" customFormat="1" ht="15" customHeight="1" x14ac:dyDescent="0.25">
      <c r="A27" s="23">
        <v>13</v>
      </c>
      <c r="B27" s="27" t="s">
        <v>57</v>
      </c>
      <c r="C27" s="23" t="s">
        <v>58</v>
      </c>
      <c r="D27" s="23" t="s">
        <v>56</v>
      </c>
      <c r="E27" s="33">
        <v>8</v>
      </c>
      <c r="F27" s="33">
        <v>8</v>
      </c>
      <c r="G27" s="34" t="s">
        <v>223</v>
      </c>
      <c r="H27" s="23" t="s">
        <v>220</v>
      </c>
      <c r="I27" s="37">
        <v>6</v>
      </c>
      <c r="J27" s="39">
        <f t="shared" si="0"/>
        <v>3.0769230769230771</v>
      </c>
      <c r="K27" s="24">
        <v>0</v>
      </c>
      <c r="L27" s="5">
        <v>0</v>
      </c>
      <c r="M27" s="24">
        <v>0</v>
      </c>
      <c r="N27" s="5">
        <f t="shared" si="2"/>
        <v>0</v>
      </c>
      <c r="O27" s="39">
        <f t="shared" si="3"/>
        <v>0</v>
      </c>
      <c r="P27" s="40">
        <f t="shared" si="4"/>
        <v>3.0769230769230771</v>
      </c>
      <c r="Q27" s="24" t="s">
        <v>245</v>
      </c>
      <c r="R27" s="31"/>
    </row>
  </sheetData>
  <sortState xmlns:xlrd2="http://schemas.microsoft.com/office/spreadsheetml/2017/richdata2" ref="A15:Q27">
    <sortCondition descending="1" ref="P15:P27"/>
  </sortState>
  <mergeCells count="23">
    <mergeCell ref="J12:J13"/>
    <mergeCell ref="K12:L12"/>
    <mergeCell ref="A9:E9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A3:Q3"/>
    <mergeCell ref="A4:Q4"/>
    <mergeCell ref="A5:Q5"/>
    <mergeCell ref="A7:F7"/>
    <mergeCell ref="B8:C8"/>
    <mergeCell ref="M12:N12"/>
    <mergeCell ref="O12:O13"/>
    <mergeCell ref="P12:P13"/>
    <mergeCell ref="Q12:Q14"/>
    <mergeCell ref="K13:K14"/>
    <mergeCell ref="M13:M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33"/>
  <sheetViews>
    <sheetView topLeftCell="A13" zoomScale="82" zoomScaleNormal="82" workbookViewId="0">
      <selection activeCell="B34" sqref="B34"/>
    </sheetView>
  </sheetViews>
  <sheetFormatPr defaultRowHeight="15" x14ac:dyDescent="0.25"/>
  <cols>
    <col min="1" max="1" width="9.140625" style="1"/>
    <col min="2" max="2" width="16.140625" style="1" customWidth="1"/>
    <col min="3" max="3" width="14.5703125" style="1" customWidth="1"/>
    <col min="4" max="4" width="16.85546875" style="1" customWidth="1"/>
    <col min="5" max="5" width="10.42578125" style="16" customWidth="1"/>
    <col min="6" max="6" width="12.140625" style="16" customWidth="1"/>
    <col min="7" max="7" width="19.42578125" style="1" customWidth="1"/>
    <col min="8" max="8" width="14.5703125" style="1" customWidth="1"/>
    <col min="9" max="9" width="8.7109375" style="1" customWidth="1"/>
    <col min="10" max="10" width="13.140625" style="1" bestFit="1" customWidth="1"/>
    <col min="11" max="12" width="11.28515625" style="1" customWidth="1"/>
    <col min="13" max="13" width="11.5703125" style="1" customWidth="1"/>
    <col min="14" max="14" width="11.7109375" style="1" customWidth="1"/>
    <col min="15" max="15" width="13.7109375" style="16" customWidth="1"/>
    <col min="16" max="16" width="14.5703125" style="16" customWidth="1"/>
    <col min="17" max="17" width="15.7109375" style="16" customWidth="1"/>
    <col min="18" max="16384" width="9.140625" style="1"/>
  </cols>
  <sheetData>
    <row r="3" spans="1:18" ht="18.75" x14ac:dyDescent="0.25">
      <c r="A3" s="62" t="s">
        <v>34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18.75" x14ac:dyDescent="0.25">
      <c r="A4" s="62" t="s">
        <v>33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ht="18.75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15" customHeight="1" x14ac:dyDescent="0.25"/>
    <row r="7" spans="1:18" ht="15.75" customHeight="1" x14ac:dyDescent="0.25">
      <c r="A7" s="61" t="s">
        <v>32</v>
      </c>
      <c r="B7" s="61"/>
      <c r="C7" s="61"/>
      <c r="D7" s="61"/>
      <c r="E7" s="61"/>
      <c r="F7" s="61"/>
      <c r="G7" s="18"/>
      <c r="H7" s="18"/>
      <c r="I7" s="19"/>
      <c r="J7" s="19"/>
      <c r="K7" s="19"/>
      <c r="L7" s="19"/>
      <c r="M7" s="19"/>
      <c r="N7" s="19"/>
    </row>
    <row r="8" spans="1:18" ht="15.75" x14ac:dyDescent="0.25">
      <c r="A8" s="2" t="s">
        <v>0</v>
      </c>
      <c r="B8" s="60" t="s">
        <v>30</v>
      </c>
      <c r="C8" s="60"/>
      <c r="D8" s="6"/>
      <c r="G8" s="20"/>
      <c r="H8" s="20"/>
      <c r="I8" s="21"/>
      <c r="J8" s="21"/>
      <c r="K8" s="21"/>
      <c r="L8" s="21"/>
      <c r="M8" s="21"/>
      <c r="N8" s="21"/>
    </row>
    <row r="9" spans="1:18" ht="15.75" x14ac:dyDescent="0.25">
      <c r="A9" s="61" t="s">
        <v>31</v>
      </c>
      <c r="B9" s="61"/>
      <c r="C9" s="61"/>
      <c r="D9" s="61"/>
      <c r="E9" s="61"/>
      <c r="G9" s="20"/>
      <c r="H9" s="20"/>
      <c r="I9" s="21"/>
      <c r="J9" s="21"/>
      <c r="K9" s="21"/>
      <c r="L9" s="21"/>
      <c r="M9" s="21"/>
      <c r="N9" s="21"/>
    </row>
    <row r="10" spans="1:18" ht="15.75" x14ac:dyDescent="0.25">
      <c r="A10" s="3"/>
      <c r="B10" s="6"/>
      <c r="C10" s="6"/>
      <c r="D10" s="6"/>
      <c r="G10" s="20"/>
      <c r="H10" s="20"/>
      <c r="I10" s="21"/>
      <c r="J10" s="21"/>
      <c r="K10" s="21"/>
      <c r="L10" s="21"/>
      <c r="M10" s="21"/>
      <c r="N10" s="21"/>
    </row>
    <row r="12" spans="1:18" ht="36" customHeight="1" x14ac:dyDescent="0.25">
      <c r="A12" s="54" t="s">
        <v>1</v>
      </c>
      <c r="B12" s="54" t="s">
        <v>2</v>
      </c>
      <c r="C12" s="54" t="s">
        <v>3</v>
      </c>
      <c r="D12" s="54" t="s">
        <v>4</v>
      </c>
      <c r="E12" s="57" t="s">
        <v>16</v>
      </c>
      <c r="F12" s="57" t="s">
        <v>17</v>
      </c>
      <c r="G12" s="54" t="s">
        <v>5</v>
      </c>
      <c r="H12" s="54" t="s">
        <v>6</v>
      </c>
      <c r="I12" s="51" t="s">
        <v>7</v>
      </c>
      <c r="J12" s="51" t="s">
        <v>18</v>
      </c>
      <c r="K12" s="65" t="s">
        <v>8</v>
      </c>
      <c r="L12" s="66"/>
      <c r="M12" s="65" t="s">
        <v>9</v>
      </c>
      <c r="N12" s="66"/>
      <c r="O12" s="63" t="s">
        <v>22</v>
      </c>
      <c r="P12" s="63" t="s">
        <v>25</v>
      </c>
      <c r="Q12" s="67" t="s">
        <v>10</v>
      </c>
    </row>
    <row r="13" spans="1:18" ht="87.75" customHeight="1" x14ac:dyDescent="0.25">
      <c r="A13" s="55"/>
      <c r="B13" s="55"/>
      <c r="C13" s="55"/>
      <c r="D13" s="55"/>
      <c r="E13" s="58"/>
      <c r="F13" s="58"/>
      <c r="G13" s="55"/>
      <c r="H13" s="55"/>
      <c r="I13" s="52"/>
      <c r="J13" s="53"/>
      <c r="K13" s="63" t="s">
        <v>15</v>
      </c>
      <c r="L13" s="5" t="s">
        <v>20</v>
      </c>
      <c r="M13" s="63" t="s">
        <v>11</v>
      </c>
      <c r="N13" s="5" t="s">
        <v>21</v>
      </c>
      <c r="O13" s="64"/>
      <c r="P13" s="64"/>
      <c r="Q13" s="68"/>
      <c r="R13" s="4"/>
    </row>
    <row r="14" spans="1:18" ht="15" customHeight="1" x14ac:dyDescent="0.25">
      <c r="A14" s="56"/>
      <c r="B14" s="56"/>
      <c r="C14" s="56"/>
      <c r="D14" s="56"/>
      <c r="E14" s="59"/>
      <c r="F14" s="59"/>
      <c r="G14" s="56"/>
      <c r="H14" s="56"/>
      <c r="I14" s="53"/>
      <c r="J14" s="5" t="s">
        <v>26</v>
      </c>
      <c r="K14" s="64"/>
      <c r="L14" s="5" t="s">
        <v>27</v>
      </c>
      <c r="M14" s="64"/>
      <c r="N14" s="5" t="s">
        <v>27</v>
      </c>
      <c r="O14" s="17" t="s">
        <v>28</v>
      </c>
      <c r="P14" s="17" t="s">
        <v>29</v>
      </c>
      <c r="Q14" s="69"/>
      <c r="R14" s="4"/>
    </row>
    <row r="15" spans="1:18" s="32" customFormat="1" ht="15" customHeight="1" x14ac:dyDescent="0.25">
      <c r="A15" s="28">
        <v>1</v>
      </c>
      <c r="B15" s="29" t="s">
        <v>125</v>
      </c>
      <c r="C15" s="28" t="s">
        <v>126</v>
      </c>
      <c r="D15" s="28" t="s">
        <v>124</v>
      </c>
      <c r="E15" s="35">
        <v>10</v>
      </c>
      <c r="F15" s="35">
        <v>10</v>
      </c>
      <c r="G15" s="36" t="s">
        <v>228</v>
      </c>
      <c r="H15" s="28" t="s">
        <v>220</v>
      </c>
      <c r="I15" s="38">
        <v>11.5</v>
      </c>
      <c r="J15" s="39">
        <f t="shared" ref="J15:J33" si="0">20*I15/39</f>
        <v>5.8974358974358978</v>
      </c>
      <c r="K15" s="30">
        <v>38.33</v>
      </c>
      <c r="L15" s="46">
        <f t="shared" ref="L15:L30" si="1">40*38.33/K15</f>
        <v>40</v>
      </c>
      <c r="M15" s="30">
        <v>7</v>
      </c>
      <c r="N15" s="5">
        <f t="shared" ref="N15:N33" si="2">40*M15/10</f>
        <v>28</v>
      </c>
      <c r="O15" s="39">
        <f t="shared" ref="O15:O33" si="3">L15+N15</f>
        <v>68</v>
      </c>
      <c r="P15" s="39">
        <f t="shared" ref="P15:P33" si="4">J15+O15</f>
        <v>73.897435897435898</v>
      </c>
      <c r="Q15" s="38" t="s">
        <v>243</v>
      </c>
      <c r="R15" s="31"/>
    </row>
    <row r="16" spans="1:18" s="32" customFormat="1" ht="15" customHeight="1" x14ac:dyDescent="0.25">
      <c r="A16" s="23">
        <v>2</v>
      </c>
      <c r="B16" s="27" t="s">
        <v>40</v>
      </c>
      <c r="C16" s="23" t="s">
        <v>41</v>
      </c>
      <c r="D16" s="23" t="s">
        <v>39</v>
      </c>
      <c r="E16" s="33">
        <v>9</v>
      </c>
      <c r="F16" s="33">
        <v>9</v>
      </c>
      <c r="G16" s="34" t="s">
        <v>221</v>
      </c>
      <c r="H16" s="23" t="s">
        <v>220</v>
      </c>
      <c r="I16" s="37">
        <v>19.5</v>
      </c>
      <c r="J16" s="39">
        <f t="shared" si="0"/>
        <v>10</v>
      </c>
      <c r="K16" s="24">
        <v>45.1</v>
      </c>
      <c r="L16" s="46">
        <f t="shared" si="1"/>
        <v>33.995565410199553</v>
      </c>
      <c r="M16" s="24">
        <v>7</v>
      </c>
      <c r="N16" s="5">
        <f t="shared" si="2"/>
        <v>28</v>
      </c>
      <c r="O16" s="39">
        <f t="shared" si="3"/>
        <v>61.995565410199553</v>
      </c>
      <c r="P16" s="39">
        <f t="shared" si="4"/>
        <v>71.995565410199561</v>
      </c>
      <c r="Q16" s="37" t="s">
        <v>244</v>
      </c>
      <c r="R16" s="31"/>
    </row>
    <row r="17" spans="1:18" s="32" customFormat="1" ht="15" customHeight="1" x14ac:dyDescent="0.25">
      <c r="A17" s="23">
        <v>3</v>
      </c>
      <c r="B17" s="27" t="s">
        <v>194</v>
      </c>
      <c r="C17" s="23" t="s">
        <v>195</v>
      </c>
      <c r="D17" s="23" t="s">
        <v>39</v>
      </c>
      <c r="E17" s="33">
        <v>10</v>
      </c>
      <c r="F17" s="33">
        <v>10</v>
      </c>
      <c r="G17" s="34" t="s">
        <v>237</v>
      </c>
      <c r="H17" s="23" t="s">
        <v>220</v>
      </c>
      <c r="I17" s="37">
        <v>8</v>
      </c>
      <c r="J17" s="39">
        <f t="shared" si="0"/>
        <v>4.1025641025641022</v>
      </c>
      <c r="K17" s="24">
        <v>58.65</v>
      </c>
      <c r="L17" s="46">
        <f t="shared" si="1"/>
        <v>26.141517476555837</v>
      </c>
      <c r="M17" s="24">
        <v>10</v>
      </c>
      <c r="N17" s="5">
        <f t="shared" si="2"/>
        <v>40</v>
      </c>
      <c r="O17" s="39">
        <f t="shared" si="3"/>
        <v>66.141517476555833</v>
      </c>
      <c r="P17" s="39">
        <f t="shared" si="4"/>
        <v>70.244081579119936</v>
      </c>
      <c r="Q17" s="37" t="s">
        <v>244</v>
      </c>
      <c r="R17" s="31"/>
    </row>
    <row r="18" spans="1:18" s="32" customFormat="1" ht="15" customHeight="1" x14ac:dyDescent="0.25">
      <c r="A18" s="23">
        <v>4</v>
      </c>
      <c r="B18" s="27" t="s">
        <v>49</v>
      </c>
      <c r="C18" s="23" t="s">
        <v>50</v>
      </c>
      <c r="D18" s="23" t="s">
        <v>48</v>
      </c>
      <c r="E18" s="33">
        <v>9</v>
      </c>
      <c r="F18" s="33">
        <v>9</v>
      </c>
      <c r="G18" s="34" t="s">
        <v>221</v>
      </c>
      <c r="H18" s="23" t="s">
        <v>220</v>
      </c>
      <c r="I18" s="37">
        <v>14.5</v>
      </c>
      <c r="J18" s="39">
        <f t="shared" si="0"/>
        <v>7.4358974358974361</v>
      </c>
      <c r="K18" s="24">
        <v>42.34</v>
      </c>
      <c r="L18" s="46">
        <f t="shared" si="1"/>
        <v>36.211620217288612</v>
      </c>
      <c r="M18" s="24">
        <v>6</v>
      </c>
      <c r="N18" s="5">
        <f t="shared" si="2"/>
        <v>24</v>
      </c>
      <c r="O18" s="39">
        <f t="shared" si="3"/>
        <v>60.211620217288612</v>
      </c>
      <c r="P18" s="39">
        <f t="shared" si="4"/>
        <v>67.647517653186043</v>
      </c>
      <c r="Q18" s="37" t="s">
        <v>244</v>
      </c>
      <c r="R18" s="31"/>
    </row>
    <row r="19" spans="1:18" s="32" customFormat="1" ht="15" customHeight="1" x14ac:dyDescent="0.25">
      <c r="A19" s="23">
        <v>5</v>
      </c>
      <c r="B19" s="27" t="s">
        <v>240</v>
      </c>
      <c r="C19" s="23" t="s">
        <v>241</v>
      </c>
      <c r="D19" s="23" t="s">
        <v>210</v>
      </c>
      <c r="E19" s="33">
        <v>11</v>
      </c>
      <c r="F19" s="33">
        <v>11</v>
      </c>
      <c r="G19" s="34" t="s">
        <v>234</v>
      </c>
      <c r="H19" s="23" t="s">
        <v>220</v>
      </c>
      <c r="I19" s="37">
        <v>27</v>
      </c>
      <c r="J19" s="39">
        <f t="shared" si="0"/>
        <v>13.846153846153847</v>
      </c>
      <c r="K19" s="24">
        <v>73.17</v>
      </c>
      <c r="L19" s="46">
        <f t="shared" si="1"/>
        <v>20.95394287276206</v>
      </c>
      <c r="M19" s="24">
        <v>8</v>
      </c>
      <c r="N19" s="5">
        <f t="shared" si="2"/>
        <v>32</v>
      </c>
      <c r="O19" s="39">
        <f t="shared" si="3"/>
        <v>52.953942872762056</v>
      </c>
      <c r="P19" s="39">
        <f t="shared" si="4"/>
        <v>66.80009671891591</v>
      </c>
      <c r="Q19" s="37" t="s">
        <v>244</v>
      </c>
      <c r="R19" s="31"/>
    </row>
    <row r="20" spans="1:18" s="26" customFormat="1" ht="15" customHeight="1" x14ac:dyDescent="0.25">
      <c r="A20" s="23">
        <v>6</v>
      </c>
      <c r="B20" s="27" t="s">
        <v>173</v>
      </c>
      <c r="C20" s="23" t="s">
        <v>174</v>
      </c>
      <c r="D20" s="23" t="s">
        <v>78</v>
      </c>
      <c r="E20" s="33">
        <v>10</v>
      </c>
      <c r="F20" s="33">
        <v>10</v>
      </c>
      <c r="G20" s="34" t="s">
        <v>239</v>
      </c>
      <c r="H20" s="23" t="s">
        <v>220</v>
      </c>
      <c r="I20" s="37">
        <v>11.5</v>
      </c>
      <c r="J20" s="39">
        <f t="shared" si="0"/>
        <v>5.8974358974358978</v>
      </c>
      <c r="K20" s="24">
        <v>53.12</v>
      </c>
      <c r="L20" s="46">
        <f t="shared" si="1"/>
        <v>28.862951807228914</v>
      </c>
      <c r="M20" s="24">
        <v>8</v>
      </c>
      <c r="N20" s="5">
        <f t="shared" si="2"/>
        <v>32</v>
      </c>
      <c r="O20" s="39">
        <f t="shared" si="3"/>
        <v>60.86295180722891</v>
      </c>
      <c r="P20" s="39">
        <f t="shared" si="4"/>
        <v>66.760387704664808</v>
      </c>
      <c r="Q20" s="37" t="s">
        <v>244</v>
      </c>
      <c r="R20" s="25"/>
    </row>
    <row r="21" spans="1:18" s="26" customFormat="1" ht="15" customHeight="1" x14ac:dyDescent="0.25">
      <c r="A21" s="23">
        <v>7</v>
      </c>
      <c r="B21" s="27" t="s">
        <v>106</v>
      </c>
      <c r="C21" s="23" t="s">
        <v>107</v>
      </c>
      <c r="D21" s="23" t="s">
        <v>105</v>
      </c>
      <c r="E21" s="33">
        <v>10</v>
      </c>
      <c r="F21" s="33">
        <v>10</v>
      </c>
      <c r="G21" s="34" t="s">
        <v>227</v>
      </c>
      <c r="H21" s="23" t="s">
        <v>220</v>
      </c>
      <c r="I21" s="37">
        <v>8</v>
      </c>
      <c r="J21" s="39">
        <f t="shared" si="0"/>
        <v>4.1025641025641022</v>
      </c>
      <c r="K21" s="24">
        <v>59.85</v>
      </c>
      <c r="L21" s="46">
        <f t="shared" si="1"/>
        <v>25.617376775271509</v>
      </c>
      <c r="M21" s="24">
        <v>6</v>
      </c>
      <c r="N21" s="5">
        <f t="shared" si="2"/>
        <v>24</v>
      </c>
      <c r="O21" s="39">
        <f t="shared" si="3"/>
        <v>49.617376775271509</v>
      </c>
      <c r="P21" s="39">
        <f t="shared" si="4"/>
        <v>53.719940877835612</v>
      </c>
      <c r="Q21" s="37" t="s">
        <v>244</v>
      </c>
      <c r="R21" s="25"/>
    </row>
    <row r="22" spans="1:18" s="26" customFormat="1" ht="15" customHeight="1" x14ac:dyDescent="0.25">
      <c r="A22" s="23">
        <v>8</v>
      </c>
      <c r="B22" s="27" t="s">
        <v>159</v>
      </c>
      <c r="C22" s="23" t="s">
        <v>160</v>
      </c>
      <c r="D22" s="23" t="s">
        <v>96</v>
      </c>
      <c r="E22" s="33">
        <v>9</v>
      </c>
      <c r="F22" s="33">
        <v>9</v>
      </c>
      <c r="G22" s="34" t="s">
        <v>232</v>
      </c>
      <c r="H22" s="23" t="s">
        <v>220</v>
      </c>
      <c r="I22" s="37">
        <v>3.5</v>
      </c>
      <c r="J22" s="39">
        <f t="shared" si="0"/>
        <v>1.7948717948717949</v>
      </c>
      <c r="K22" s="24">
        <v>70.260000000000005</v>
      </c>
      <c r="L22" s="46">
        <f t="shared" si="1"/>
        <v>21.821804725306002</v>
      </c>
      <c r="M22" s="24">
        <v>7</v>
      </c>
      <c r="N22" s="5">
        <f t="shared" si="2"/>
        <v>28</v>
      </c>
      <c r="O22" s="39">
        <f t="shared" si="3"/>
        <v>49.821804725306002</v>
      </c>
      <c r="P22" s="39">
        <f t="shared" si="4"/>
        <v>51.616676520177798</v>
      </c>
      <c r="Q22" s="37" t="s">
        <v>245</v>
      </c>
      <c r="R22" s="25"/>
    </row>
    <row r="23" spans="1:18" s="26" customFormat="1" ht="15" customHeight="1" x14ac:dyDescent="0.25">
      <c r="A23" s="23">
        <v>9</v>
      </c>
      <c r="B23" s="27" t="s">
        <v>157</v>
      </c>
      <c r="C23" s="23" t="s">
        <v>158</v>
      </c>
      <c r="D23" s="23" t="s">
        <v>116</v>
      </c>
      <c r="E23" s="33">
        <v>9</v>
      </c>
      <c r="F23" s="33">
        <v>9</v>
      </c>
      <c r="G23" s="34" t="s">
        <v>232</v>
      </c>
      <c r="H23" s="23" t="s">
        <v>220</v>
      </c>
      <c r="I23" s="37">
        <v>6.5</v>
      </c>
      <c r="J23" s="39">
        <f t="shared" si="0"/>
        <v>3.3333333333333335</v>
      </c>
      <c r="K23" s="24">
        <v>68.91</v>
      </c>
      <c r="L23" s="46">
        <f t="shared" si="1"/>
        <v>22.24931069510956</v>
      </c>
      <c r="M23" s="24">
        <v>6</v>
      </c>
      <c r="N23" s="5">
        <f t="shared" si="2"/>
        <v>24</v>
      </c>
      <c r="O23" s="39">
        <f t="shared" si="3"/>
        <v>46.249310695109557</v>
      </c>
      <c r="P23" s="39">
        <f t="shared" si="4"/>
        <v>49.582644028442893</v>
      </c>
      <c r="Q23" s="37" t="s">
        <v>245</v>
      </c>
      <c r="R23" s="25"/>
    </row>
    <row r="24" spans="1:18" s="26" customFormat="1" ht="15" customHeight="1" x14ac:dyDescent="0.25">
      <c r="A24" s="23">
        <v>10</v>
      </c>
      <c r="B24" s="27" t="s">
        <v>103</v>
      </c>
      <c r="C24" s="23" t="s">
        <v>104</v>
      </c>
      <c r="D24" s="23" t="s">
        <v>102</v>
      </c>
      <c r="E24" s="33">
        <v>9</v>
      </c>
      <c r="F24" s="33">
        <v>9</v>
      </c>
      <c r="G24" s="34" t="s">
        <v>227</v>
      </c>
      <c r="H24" s="23" t="s">
        <v>220</v>
      </c>
      <c r="I24" s="37">
        <v>8</v>
      </c>
      <c r="J24" s="39">
        <f t="shared" si="0"/>
        <v>4.1025641025641022</v>
      </c>
      <c r="K24" s="24">
        <v>62.11</v>
      </c>
      <c r="L24" s="46">
        <f t="shared" si="1"/>
        <v>24.68523587184028</v>
      </c>
      <c r="M24" s="24">
        <v>4</v>
      </c>
      <c r="N24" s="5">
        <f t="shared" si="2"/>
        <v>16</v>
      </c>
      <c r="O24" s="39">
        <f t="shared" si="3"/>
        <v>40.685235871840277</v>
      </c>
      <c r="P24" s="39">
        <f t="shared" si="4"/>
        <v>44.787799974404379</v>
      </c>
      <c r="Q24" s="37" t="s">
        <v>245</v>
      </c>
      <c r="R24" s="25"/>
    </row>
    <row r="25" spans="1:18" s="26" customFormat="1" ht="15" customHeight="1" x14ac:dyDescent="0.25">
      <c r="A25" s="23">
        <v>11</v>
      </c>
      <c r="B25" s="27" t="s">
        <v>100</v>
      </c>
      <c r="C25" s="23" t="s">
        <v>101</v>
      </c>
      <c r="D25" s="23" t="s">
        <v>99</v>
      </c>
      <c r="E25" s="33">
        <v>9</v>
      </c>
      <c r="F25" s="33">
        <v>9</v>
      </c>
      <c r="G25" s="34" t="s">
        <v>227</v>
      </c>
      <c r="H25" s="23" t="s">
        <v>220</v>
      </c>
      <c r="I25" s="37">
        <v>4</v>
      </c>
      <c r="J25" s="39">
        <f t="shared" si="0"/>
        <v>2.0512820512820511</v>
      </c>
      <c r="K25" s="24">
        <v>70.5</v>
      </c>
      <c r="L25" s="46">
        <f t="shared" si="1"/>
        <v>21.747517730496451</v>
      </c>
      <c r="M25" s="24">
        <v>5</v>
      </c>
      <c r="N25" s="5">
        <f t="shared" si="2"/>
        <v>20</v>
      </c>
      <c r="O25" s="39">
        <f t="shared" si="3"/>
        <v>41.747517730496455</v>
      </c>
      <c r="P25" s="39">
        <f t="shared" si="4"/>
        <v>43.798799781778506</v>
      </c>
      <c r="Q25" s="37" t="s">
        <v>245</v>
      </c>
      <c r="R25" s="25"/>
    </row>
    <row r="26" spans="1:18" s="26" customFormat="1" ht="15" customHeight="1" x14ac:dyDescent="0.25">
      <c r="A26" s="23">
        <v>12</v>
      </c>
      <c r="B26" s="27" t="s">
        <v>183</v>
      </c>
      <c r="C26" s="23" t="s">
        <v>184</v>
      </c>
      <c r="D26" s="23" t="s">
        <v>182</v>
      </c>
      <c r="E26" s="33">
        <v>11</v>
      </c>
      <c r="F26" s="33">
        <v>11</v>
      </c>
      <c r="G26" s="34" t="s">
        <v>238</v>
      </c>
      <c r="H26" s="23" t="s">
        <v>220</v>
      </c>
      <c r="I26" s="37">
        <v>18</v>
      </c>
      <c r="J26" s="39">
        <f t="shared" si="0"/>
        <v>9.2307692307692299</v>
      </c>
      <c r="K26" s="24">
        <v>63.56</v>
      </c>
      <c r="L26" s="46">
        <f t="shared" si="1"/>
        <v>24.122089364380109</v>
      </c>
      <c r="M26" s="24">
        <v>0</v>
      </c>
      <c r="N26" s="5">
        <f t="shared" si="2"/>
        <v>0</v>
      </c>
      <c r="O26" s="39">
        <f t="shared" si="3"/>
        <v>24.122089364380109</v>
      </c>
      <c r="P26" s="39">
        <f t="shared" si="4"/>
        <v>33.352858595149343</v>
      </c>
      <c r="Q26" s="37" t="s">
        <v>245</v>
      </c>
      <c r="R26" s="25"/>
    </row>
    <row r="27" spans="1:18" s="26" customFormat="1" ht="15" customHeight="1" x14ac:dyDescent="0.25">
      <c r="A27" s="28">
        <v>13</v>
      </c>
      <c r="B27" s="29" t="s">
        <v>120</v>
      </c>
      <c r="C27" s="28" t="s">
        <v>113</v>
      </c>
      <c r="D27" s="28" t="s">
        <v>119</v>
      </c>
      <c r="E27" s="35">
        <v>9</v>
      </c>
      <c r="F27" s="35">
        <v>9</v>
      </c>
      <c r="G27" s="36" t="s">
        <v>228</v>
      </c>
      <c r="H27" s="28" t="s">
        <v>220</v>
      </c>
      <c r="I27" s="38">
        <v>8</v>
      </c>
      <c r="J27" s="39">
        <f t="shared" si="0"/>
        <v>4.1025641025641022</v>
      </c>
      <c r="K27" s="30">
        <v>55.45</v>
      </c>
      <c r="L27" s="46">
        <f t="shared" si="1"/>
        <v>27.650135256988275</v>
      </c>
      <c r="M27" s="30">
        <v>0</v>
      </c>
      <c r="N27" s="5">
        <f t="shared" si="2"/>
        <v>0</v>
      </c>
      <c r="O27" s="39">
        <f t="shared" si="3"/>
        <v>27.650135256988275</v>
      </c>
      <c r="P27" s="39">
        <f t="shared" si="4"/>
        <v>31.752699359552377</v>
      </c>
      <c r="Q27" s="37" t="s">
        <v>245</v>
      </c>
      <c r="R27" s="25"/>
    </row>
    <row r="28" spans="1:18" s="26" customFormat="1" ht="15" customHeight="1" x14ac:dyDescent="0.25">
      <c r="A28" s="23">
        <v>14</v>
      </c>
      <c r="B28" s="27" t="s">
        <v>91</v>
      </c>
      <c r="C28" s="23" t="s">
        <v>92</v>
      </c>
      <c r="D28" s="23" t="s">
        <v>90</v>
      </c>
      <c r="E28" s="33">
        <v>10</v>
      </c>
      <c r="F28" s="33">
        <v>10</v>
      </c>
      <c r="G28" s="34" t="s">
        <v>226</v>
      </c>
      <c r="H28" s="23" t="s">
        <v>220</v>
      </c>
      <c r="I28" s="37">
        <v>16</v>
      </c>
      <c r="J28" s="39">
        <f t="shared" si="0"/>
        <v>8.2051282051282044</v>
      </c>
      <c r="K28" s="24">
        <v>67.44</v>
      </c>
      <c r="L28" s="46">
        <f t="shared" si="1"/>
        <v>22.734282325029653</v>
      </c>
      <c r="M28" s="24">
        <v>0</v>
      </c>
      <c r="N28" s="5">
        <f t="shared" si="2"/>
        <v>0</v>
      </c>
      <c r="O28" s="39">
        <f t="shared" si="3"/>
        <v>22.734282325029653</v>
      </c>
      <c r="P28" s="39">
        <f t="shared" si="4"/>
        <v>30.939410530157858</v>
      </c>
      <c r="Q28" s="37" t="s">
        <v>245</v>
      </c>
      <c r="R28" s="25"/>
    </row>
    <row r="29" spans="1:18" s="26" customFormat="1" ht="15" customHeight="1" x14ac:dyDescent="0.25">
      <c r="A29" s="28">
        <v>15</v>
      </c>
      <c r="B29" s="29" t="s">
        <v>128</v>
      </c>
      <c r="C29" s="28" t="s">
        <v>41</v>
      </c>
      <c r="D29" s="28" t="s">
        <v>127</v>
      </c>
      <c r="E29" s="35">
        <v>11</v>
      </c>
      <c r="F29" s="35">
        <v>11</v>
      </c>
      <c r="G29" s="36" t="s">
        <v>228</v>
      </c>
      <c r="H29" s="28" t="s">
        <v>220</v>
      </c>
      <c r="I29" s="38">
        <v>12</v>
      </c>
      <c r="J29" s="39">
        <f t="shared" si="0"/>
        <v>6.1538461538461542</v>
      </c>
      <c r="K29" s="30">
        <v>63.69</v>
      </c>
      <c r="L29" s="46">
        <f t="shared" si="1"/>
        <v>24.072852881143035</v>
      </c>
      <c r="M29" s="30">
        <v>0</v>
      </c>
      <c r="N29" s="5">
        <f t="shared" si="2"/>
        <v>0</v>
      </c>
      <c r="O29" s="39">
        <f t="shared" si="3"/>
        <v>24.072852881143035</v>
      </c>
      <c r="P29" s="39">
        <f t="shared" si="4"/>
        <v>30.226699034989188</v>
      </c>
      <c r="Q29" s="37" t="s">
        <v>245</v>
      </c>
      <c r="R29" s="25"/>
    </row>
    <row r="30" spans="1:18" s="26" customFormat="1" ht="15" customHeight="1" x14ac:dyDescent="0.25">
      <c r="A30" s="23">
        <v>16</v>
      </c>
      <c r="B30" s="27" t="s">
        <v>94</v>
      </c>
      <c r="C30" s="23" t="s">
        <v>95</v>
      </c>
      <c r="D30" s="23" t="s">
        <v>93</v>
      </c>
      <c r="E30" s="33">
        <v>10</v>
      </c>
      <c r="F30" s="33">
        <v>10</v>
      </c>
      <c r="G30" s="34" t="s">
        <v>226</v>
      </c>
      <c r="H30" s="23" t="s">
        <v>220</v>
      </c>
      <c r="I30" s="37">
        <v>6.5</v>
      </c>
      <c r="J30" s="39">
        <f t="shared" si="0"/>
        <v>3.3333333333333335</v>
      </c>
      <c r="K30" s="24">
        <v>72.64</v>
      </c>
      <c r="L30" s="46">
        <f t="shared" si="1"/>
        <v>21.106828193832598</v>
      </c>
      <c r="M30" s="24">
        <v>0</v>
      </c>
      <c r="N30" s="5">
        <f t="shared" si="2"/>
        <v>0</v>
      </c>
      <c r="O30" s="39">
        <f t="shared" si="3"/>
        <v>21.106828193832598</v>
      </c>
      <c r="P30" s="39">
        <f t="shared" si="4"/>
        <v>24.44016152716593</v>
      </c>
      <c r="Q30" s="37" t="s">
        <v>245</v>
      </c>
      <c r="R30" s="25"/>
    </row>
    <row r="31" spans="1:18" s="26" customFormat="1" ht="15" customHeight="1" x14ac:dyDescent="0.25">
      <c r="A31" s="23">
        <v>17</v>
      </c>
      <c r="B31" s="27" t="s">
        <v>137</v>
      </c>
      <c r="C31" s="23" t="s">
        <v>138</v>
      </c>
      <c r="D31" s="23" t="s">
        <v>136</v>
      </c>
      <c r="E31" s="33">
        <v>11</v>
      </c>
      <c r="F31" s="33">
        <v>11</v>
      </c>
      <c r="G31" s="34" t="s">
        <v>230</v>
      </c>
      <c r="H31" s="23" t="s">
        <v>220</v>
      </c>
      <c r="I31" s="37">
        <v>11.5</v>
      </c>
      <c r="J31" s="39">
        <f t="shared" si="0"/>
        <v>5.8974358974358978</v>
      </c>
      <c r="K31" s="24">
        <v>0</v>
      </c>
      <c r="L31" s="5">
        <v>0</v>
      </c>
      <c r="M31" s="24">
        <v>0</v>
      </c>
      <c r="N31" s="5">
        <f t="shared" si="2"/>
        <v>0</v>
      </c>
      <c r="O31" s="39">
        <f t="shared" si="3"/>
        <v>0</v>
      </c>
      <c r="P31" s="39">
        <f t="shared" si="4"/>
        <v>5.8974358974358978</v>
      </c>
      <c r="Q31" s="37" t="s">
        <v>245</v>
      </c>
      <c r="R31" s="25"/>
    </row>
    <row r="32" spans="1:18" s="26" customFormat="1" ht="15" customHeight="1" x14ac:dyDescent="0.25">
      <c r="A32" s="28">
        <v>18</v>
      </c>
      <c r="B32" s="29" t="s">
        <v>117</v>
      </c>
      <c r="C32" s="28" t="s">
        <v>118</v>
      </c>
      <c r="D32" s="28" t="s">
        <v>116</v>
      </c>
      <c r="E32" s="35">
        <v>9</v>
      </c>
      <c r="F32" s="35">
        <v>9</v>
      </c>
      <c r="G32" s="36" t="s">
        <v>228</v>
      </c>
      <c r="H32" s="28" t="s">
        <v>220</v>
      </c>
      <c r="I32" s="38">
        <v>7.5</v>
      </c>
      <c r="J32" s="39">
        <f t="shared" si="0"/>
        <v>3.8461538461538463</v>
      </c>
      <c r="K32" s="30">
        <v>0</v>
      </c>
      <c r="L32" s="41">
        <v>0</v>
      </c>
      <c r="M32" s="30">
        <v>0</v>
      </c>
      <c r="N32" s="5">
        <f t="shared" si="2"/>
        <v>0</v>
      </c>
      <c r="O32" s="39">
        <f t="shared" si="3"/>
        <v>0</v>
      </c>
      <c r="P32" s="39">
        <f t="shared" si="4"/>
        <v>3.8461538461538463</v>
      </c>
      <c r="Q32" s="37" t="s">
        <v>245</v>
      </c>
      <c r="R32" s="25"/>
    </row>
    <row r="33" spans="1:18" s="26" customFormat="1" ht="15" customHeight="1" x14ac:dyDescent="0.25">
      <c r="A33" s="23">
        <v>19</v>
      </c>
      <c r="B33" s="27" t="s">
        <v>79</v>
      </c>
      <c r="C33" s="23" t="s">
        <v>80</v>
      </c>
      <c r="D33" s="23" t="s">
        <v>78</v>
      </c>
      <c r="E33" s="33">
        <v>9</v>
      </c>
      <c r="F33" s="33">
        <v>9</v>
      </c>
      <c r="G33" s="34" t="s">
        <v>225</v>
      </c>
      <c r="H33" s="23" t="s">
        <v>220</v>
      </c>
      <c r="I33" s="37">
        <v>3</v>
      </c>
      <c r="J33" s="39">
        <f t="shared" si="0"/>
        <v>1.5384615384615385</v>
      </c>
      <c r="K33" s="24">
        <v>0</v>
      </c>
      <c r="L33" s="5">
        <v>0</v>
      </c>
      <c r="M33" s="24">
        <v>0</v>
      </c>
      <c r="N33" s="5">
        <f t="shared" si="2"/>
        <v>0</v>
      </c>
      <c r="O33" s="39">
        <f t="shared" si="3"/>
        <v>0</v>
      </c>
      <c r="P33" s="39">
        <f t="shared" si="4"/>
        <v>1.5384615384615385</v>
      </c>
      <c r="Q33" s="37" t="s">
        <v>245</v>
      </c>
      <c r="R33" s="25"/>
    </row>
  </sheetData>
  <sortState xmlns:xlrd2="http://schemas.microsoft.com/office/spreadsheetml/2017/richdata2" ref="A15:Q33">
    <sortCondition descending="1" ref="P15:P33"/>
  </sortState>
  <mergeCells count="23">
    <mergeCell ref="A3:Q3"/>
    <mergeCell ref="A4:Q4"/>
    <mergeCell ref="A5:Q5"/>
    <mergeCell ref="A7:F7"/>
    <mergeCell ref="B8:C8"/>
    <mergeCell ref="A9:E9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3"/>
    <mergeCell ref="K12:L12"/>
    <mergeCell ref="M12:N12"/>
    <mergeCell ref="O12:O13"/>
    <mergeCell ref="P12:P13"/>
    <mergeCell ref="Q12:Q14"/>
    <mergeCell ref="K13:K14"/>
    <mergeCell ref="M13:M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класс юноши</vt:lpstr>
      <vt:lpstr>9-11 класс юноши</vt:lpstr>
      <vt:lpstr>7-8 класс девушки</vt:lpstr>
      <vt:lpstr>9-11 класс девушки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Пользователь</cp:lastModifiedBy>
  <dcterms:created xsi:type="dcterms:W3CDTF">2021-10-13T08:20:37Z</dcterms:created>
  <dcterms:modified xsi:type="dcterms:W3CDTF">2024-11-20T11:51:30Z</dcterms:modified>
</cp:coreProperties>
</file>